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2120" windowHeight="4515" activeTab="0"/>
  </bookViews>
  <sheets>
    <sheet name="betr. HHSt." sheetId="1" r:id="rId1"/>
    <sheet name="Gesamtübersicht" sheetId="2" r:id="rId2"/>
  </sheets>
  <definedNames>
    <definedName name="_xlnm._FilterDatabase" localSheetId="0" hidden="1">'betr. HHSt.'!$A$1:$F$246</definedName>
    <definedName name="_xlnm.Print_Titles" localSheetId="0">'betr. HHSt.'!$1:$1</definedName>
  </definedNames>
  <calcPr fullCalcOnLoad="1"/>
</workbook>
</file>

<file path=xl/sharedStrings.xml><?xml version="1.0" encoding="utf-8"?>
<sst xmlns="http://schemas.openxmlformats.org/spreadsheetml/2006/main" count="525" uniqueCount="331">
  <si>
    <t>Gesamt</t>
  </si>
  <si>
    <t>40000.100000.0000.000</t>
  </si>
  <si>
    <t>Verwaltungsgebühren</t>
  </si>
  <si>
    <t>Vermischte Einnahmen</t>
  </si>
  <si>
    <t>40000.260000.0000.000</t>
  </si>
  <si>
    <t>40000.630000.0000.000</t>
  </si>
  <si>
    <t>40000.655000.0000.000</t>
  </si>
  <si>
    <t>41001.162000.0000.000</t>
  </si>
  <si>
    <t>41001.241000.0000.000</t>
  </si>
  <si>
    <t>Kostenbeiträge , Auf</t>
  </si>
  <si>
    <t>Übergegangene Ansprü</t>
  </si>
  <si>
    <t>41001.245000.0000.000</t>
  </si>
  <si>
    <t>Erstattung von Sozia</t>
  </si>
  <si>
    <t>41001.247000.0000.000</t>
  </si>
  <si>
    <t>Sonstige Ersatzleist</t>
  </si>
  <si>
    <t>41001.249000.0000.000</t>
  </si>
  <si>
    <t>Rückzahlung von Leis</t>
  </si>
  <si>
    <t>41001.251000.0000.000</t>
  </si>
  <si>
    <t>41001.672100.0000.000</t>
  </si>
  <si>
    <t>Erstattungen an ande</t>
  </si>
  <si>
    <t>41001.676000.0000.000</t>
  </si>
  <si>
    <t>Schuldnerberatung</t>
  </si>
  <si>
    <t>Rückzahlungen an Soz</t>
  </si>
  <si>
    <t>41001.730000.0000.000</t>
  </si>
  <si>
    <t>Laufende Hilfe zum L</t>
  </si>
  <si>
    <t>41001.730100.0000.000</t>
  </si>
  <si>
    <t>Einmalige Hilfen an</t>
  </si>
  <si>
    <t>41001.730200.0000.000</t>
  </si>
  <si>
    <t>Einmalige HLU an son</t>
  </si>
  <si>
    <t>41001.739000.0000.000</t>
  </si>
  <si>
    <t>Rückzahlbare Hilfen</t>
  </si>
  <si>
    <t>Hilfe zum Lebensunte</t>
  </si>
  <si>
    <t>41002.245000.0000.000</t>
  </si>
  <si>
    <t>Erstattungen von Soz</t>
  </si>
  <si>
    <t>41002.249000.0000.000</t>
  </si>
  <si>
    <t>41002.672100.0000.000</t>
  </si>
  <si>
    <t>Verwaltungskosteners</t>
  </si>
  <si>
    <t>41002.730000.0000.000</t>
  </si>
  <si>
    <t>41002.730100.0000.000</t>
  </si>
  <si>
    <t>Übergegangene Unterh</t>
  </si>
  <si>
    <t>Erstattungen vom übe</t>
  </si>
  <si>
    <t>41009.161012.0000.000</t>
  </si>
  <si>
    <t>41009.251000.0000.000</t>
  </si>
  <si>
    <t>41009.253000.0000.000</t>
  </si>
  <si>
    <t>41009.255000.0000.000</t>
  </si>
  <si>
    <t>41009.259000.0000.000</t>
  </si>
  <si>
    <t>Rückzahlungen von Le</t>
  </si>
  <si>
    <t>41009.740000.0000.000</t>
  </si>
  <si>
    <t>41010.161011.0000.000</t>
  </si>
  <si>
    <t>41010.251000.0000.000</t>
  </si>
  <si>
    <t>Kostenbeiträge nach</t>
  </si>
  <si>
    <t>41010.253000.0000.000</t>
  </si>
  <si>
    <t>41010.259000.0000.000</t>
  </si>
  <si>
    <t>41010.740000.0000.000</t>
  </si>
  <si>
    <t>41101.257000.0000.000</t>
  </si>
  <si>
    <t>41101.731700.0000.000</t>
  </si>
  <si>
    <t>Erhöhtes Pflegegeld</t>
  </si>
  <si>
    <t>41101.731900.0000.000</t>
  </si>
  <si>
    <t>Pflegegeld für Schwe</t>
  </si>
  <si>
    <t>41101.732000.0000.000</t>
  </si>
  <si>
    <t>41101.739000.0000.000</t>
  </si>
  <si>
    <t>41101.742000.0000.000</t>
  </si>
  <si>
    <t>Hilfe zur Pflege in</t>
  </si>
  <si>
    <t>41101.742200.0000.000</t>
  </si>
  <si>
    <t>41102.731700.0000.000</t>
  </si>
  <si>
    <t>41102.731800.0000.000</t>
  </si>
  <si>
    <t>41102.731900.0000.000</t>
  </si>
  <si>
    <t>41102.732000.0000.000</t>
  </si>
  <si>
    <t>41109.251000.0000.000</t>
  </si>
  <si>
    <t>41109.253000.0000.000</t>
  </si>
  <si>
    <t>41109.257000.0000.000</t>
  </si>
  <si>
    <t>41109.259000.0000.000</t>
  </si>
  <si>
    <t>41109.742000.0000.000</t>
  </si>
  <si>
    <t>41109.742100.0000.000</t>
  </si>
  <si>
    <t>41109.742200.0000.000</t>
  </si>
  <si>
    <t>41110.251000.0000.000</t>
  </si>
  <si>
    <t>41110.742000.0000.000</t>
  </si>
  <si>
    <t>41110.742200.0000.000</t>
  </si>
  <si>
    <t>41201.162000.0000.000</t>
  </si>
  <si>
    <t>41201.241000.0000.000</t>
  </si>
  <si>
    <t>41201.243000.0000.000</t>
  </si>
  <si>
    <t>41201.255000.0000.000</t>
  </si>
  <si>
    <t>41201.259000.0000.000</t>
  </si>
  <si>
    <t>41201.672100.0000.000</t>
  </si>
  <si>
    <t>41201.736000.0000.000</t>
  </si>
  <si>
    <t>Eingliederungshilfe</t>
  </si>
  <si>
    <t>41201.736100.0000.000</t>
  </si>
  <si>
    <t>Heilpädagogische Maß</t>
  </si>
  <si>
    <t>41201.736200.0000.000</t>
  </si>
  <si>
    <t>Hilfe zur angemessen</t>
  </si>
  <si>
    <t>Sonstige Eingliederu</t>
  </si>
  <si>
    <t>41201.736700.0000.000</t>
  </si>
  <si>
    <t>41201.746200.0000.000</t>
  </si>
  <si>
    <t>41201.746500.0000.000</t>
  </si>
  <si>
    <t>Suchtkrankenhilfe fü</t>
  </si>
  <si>
    <t>41209.251000.0000.000</t>
  </si>
  <si>
    <t>41209.251200.0000.000</t>
  </si>
  <si>
    <t>Kostenbeiträge für B</t>
  </si>
  <si>
    <t>41209.253000.0000.000</t>
  </si>
  <si>
    <t>41209.257000.0000.000</t>
  </si>
  <si>
    <t>41209.746000.0000.000</t>
  </si>
  <si>
    <t>41209.746400.0000.000</t>
  </si>
  <si>
    <t>Hilfe zur Beschäftig</t>
  </si>
  <si>
    <t>41209.746600.0000.000</t>
  </si>
  <si>
    <t>sonstige Eingliederu</t>
  </si>
  <si>
    <t>41209.746700.0000.000</t>
  </si>
  <si>
    <t>41210.161200.0000.000</t>
  </si>
  <si>
    <t>Erstattungen Von And</t>
  </si>
  <si>
    <t>41210.247000.0000.000</t>
  </si>
  <si>
    <t>41210.251000.0000.000</t>
  </si>
  <si>
    <t>41210.251100.0000.000</t>
  </si>
  <si>
    <t>41210.251200.0000.000</t>
  </si>
  <si>
    <t>41210.253000.0000.000</t>
  </si>
  <si>
    <t>41210.255000.0000.000</t>
  </si>
  <si>
    <t>41210.259000.0000.000</t>
  </si>
  <si>
    <t>41210.714000.0000.000</t>
  </si>
  <si>
    <t>41210.736000.0000.000</t>
  </si>
  <si>
    <t>41210.736300.0000.000</t>
  </si>
  <si>
    <t>Hilfe z. beruflichen</t>
  </si>
  <si>
    <t>41210.746000.0000.000</t>
  </si>
  <si>
    <t>41210.746100.0000.000</t>
  </si>
  <si>
    <t>Heilpädagogische Lei</t>
  </si>
  <si>
    <t>41210.746200.0000.000</t>
  </si>
  <si>
    <t>41210.746400.0000.000</t>
  </si>
  <si>
    <t>41210.746500.0000.000</t>
  </si>
  <si>
    <t>41210.746600.0000.000</t>
  </si>
  <si>
    <t>41210.746700.0000.000</t>
  </si>
  <si>
    <t>41301.249000.0000.000</t>
  </si>
  <si>
    <t>41301.674000.0000.000</t>
  </si>
  <si>
    <t>Erstattungen an Kran</t>
  </si>
  <si>
    <t>41301.674100.0000.000</t>
  </si>
  <si>
    <t>Vorbeugende Gesundhe</t>
  </si>
  <si>
    <t>41301.731300.0000.000</t>
  </si>
  <si>
    <t>Hilfen zur Gesundhei</t>
  </si>
  <si>
    <t>41301.731301.0000.000</t>
  </si>
  <si>
    <t>41301.731400.0000.000</t>
  </si>
  <si>
    <t>Hilfe bei Schwangers</t>
  </si>
  <si>
    <t>41301.741301.0000.000</t>
  </si>
  <si>
    <t>41302.674000.0000.000</t>
  </si>
  <si>
    <t>41302.674100.0000.000</t>
  </si>
  <si>
    <t>41302.741301.0000.000</t>
  </si>
  <si>
    <t>41309.161012.0000.000</t>
  </si>
  <si>
    <t>41309.674100.0000.000</t>
  </si>
  <si>
    <t>41309.741301.0000.000</t>
  </si>
  <si>
    <t>41310.674100.0000.000</t>
  </si>
  <si>
    <t>41310.741300.0000.000</t>
  </si>
  <si>
    <t>41310.741301.0000.000</t>
  </si>
  <si>
    <t>41310.741311.0000.000</t>
  </si>
  <si>
    <t>41401.161000.0000.000</t>
  </si>
  <si>
    <t>Erstattung vom Land</t>
  </si>
  <si>
    <t>41401.241000.0000.000</t>
  </si>
  <si>
    <t>41401.731200.0000.000</t>
  </si>
  <si>
    <t>41401.731600.0000.000</t>
  </si>
  <si>
    <t>Hilfe z. Überwindung</t>
  </si>
  <si>
    <t>41401.732200.0000.000</t>
  </si>
  <si>
    <t>41401.732300.0000.000</t>
  </si>
  <si>
    <t>41401.732500.0000.000</t>
  </si>
  <si>
    <t>Hilfe in sonstigen L</t>
  </si>
  <si>
    <t>41401.739000.0000.000</t>
  </si>
  <si>
    <t>Rückzahlbare Hilfe i</t>
  </si>
  <si>
    <t>41401.742300.0000.000</t>
  </si>
  <si>
    <t>41409.161000.0000.000</t>
  </si>
  <si>
    <t>Erstattungen vom Lan</t>
  </si>
  <si>
    <t>41409.161012.0000.000</t>
  </si>
  <si>
    <t>41409.731600.0000.000</t>
  </si>
  <si>
    <t>Hilfe zur Überwindun</t>
  </si>
  <si>
    <t>41409.732200.0000.000</t>
  </si>
  <si>
    <t>Blindenhilfe außerha</t>
  </si>
  <si>
    <t>41409.741600.0000.000</t>
  </si>
  <si>
    <t>41409.742200.0000.000</t>
  </si>
  <si>
    <t>41409.742300.0000.000</t>
  </si>
  <si>
    <t>41410.161000.0000.000</t>
  </si>
  <si>
    <t>41410.161011.0000.000</t>
  </si>
  <si>
    <t>41410.241000.0000.000</t>
  </si>
  <si>
    <t>41410.732200.0000.000</t>
  </si>
  <si>
    <t>41410.741600.0000.000</t>
  </si>
  <si>
    <t>41410.742200.0000.000</t>
  </si>
  <si>
    <t>41900.161000.0000.000</t>
  </si>
  <si>
    <t>Zuweisungen vom Land</t>
  </si>
  <si>
    <t>Leistungen von Sozia</t>
  </si>
  <si>
    <t>Rückzahlungen gewähr</t>
  </si>
  <si>
    <t>42002.791100.0000.000</t>
  </si>
  <si>
    <t>42002.791200.0000.000</t>
  </si>
  <si>
    <t>Hilfe in besonderen</t>
  </si>
  <si>
    <t>42102.241000.0000.000</t>
  </si>
  <si>
    <t>42102.245000.0000.000</t>
  </si>
  <si>
    <t>42102.249000.0000.000</t>
  </si>
  <si>
    <t>42102.791300.0000.000</t>
  </si>
  <si>
    <t>Sachleistungen</t>
  </si>
  <si>
    <t>42102.791400.0000.000</t>
  </si>
  <si>
    <t>Wertgutscheine</t>
  </si>
  <si>
    <t>42102.791500.0000.000</t>
  </si>
  <si>
    <t>Geldleistungen für p</t>
  </si>
  <si>
    <t>42102.791600.0000.000</t>
  </si>
  <si>
    <t>Geldleistungen für d</t>
  </si>
  <si>
    <t>42202.791700.0000.000</t>
  </si>
  <si>
    <t>Leistungen b. Krankh</t>
  </si>
  <si>
    <t>42302.791800.0000.000</t>
  </si>
  <si>
    <t>43200.161400.0000.000</t>
  </si>
  <si>
    <t>48201.150900.0000.000</t>
  </si>
  <si>
    <t>48201.174000.0000.000</t>
  </si>
  <si>
    <t>Zuweisungen aus dem</t>
  </si>
  <si>
    <t>48201.191000.0000.000</t>
  </si>
  <si>
    <t>Leistungsbeteiligung</t>
  </si>
  <si>
    <t>48201.193000.0000.000</t>
  </si>
  <si>
    <t>48201.241000.0000.000</t>
  </si>
  <si>
    <t>48201.243000.0000.000</t>
  </si>
  <si>
    <t>48201.243100.0000.000</t>
  </si>
  <si>
    <t>48201.245000.0000.000</t>
  </si>
  <si>
    <t>48201.245100.0000.000</t>
  </si>
  <si>
    <t>48201.249000.0000.000</t>
  </si>
  <si>
    <t>48201.249100.0000.000</t>
  </si>
  <si>
    <t>48201.570000.0000.000</t>
  </si>
  <si>
    <t>Betriebsausgaben Geb</t>
  </si>
  <si>
    <t>48201.783000.0000.000</t>
  </si>
  <si>
    <t>Leistungen für Unter</t>
  </si>
  <si>
    <t>48201.783100.0000.000</t>
  </si>
  <si>
    <t>Einmalige Leistungen</t>
  </si>
  <si>
    <t>48201.783900.0000.000</t>
  </si>
  <si>
    <t>Rückzahlbare Leistun</t>
  </si>
  <si>
    <t>48201.785000.0000.000</t>
  </si>
  <si>
    <t>48201.786000.0000.000</t>
  </si>
  <si>
    <t>Arbeitslosengeld II</t>
  </si>
  <si>
    <t>48201.787000.0000.000</t>
  </si>
  <si>
    <t>Leistungen zu Eingli</t>
  </si>
  <si>
    <t>48300.161000.0000.000</t>
  </si>
  <si>
    <t>Erstattungen nach de</t>
  </si>
  <si>
    <t>48300.241000.0000.000</t>
  </si>
  <si>
    <t>48300.243000.0000.000</t>
  </si>
  <si>
    <t>48300.249000.0000.000</t>
  </si>
  <si>
    <t>48300.781000.0000.000</t>
  </si>
  <si>
    <t>Leistungen nach dem</t>
  </si>
  <si>
    <t>48300.781100.0000.000</t>
  </si>
  <si>
    <t>Sonstige Leistungen</t>
  </si>
  <si>
    <t>48300.781200.0000.000</t>
  </si>
  <si>
    <t>Einmalige Hilfe an E</t>
  </si>
  <si>
    <t>48300.782000.0000.000</t>
  </si>
  <si>
    <t>48300.782100.0000.000</t>
  </si>
  <si>
    <t>48309.251000.0000.000</t>
  </si>
  <si>
    <t>48309.255000.0000.000</t>
  </si>
  <si>
    <t>48309.259000.0000.000</t>
  </si>
  <si>
    <t>Rückzahlung v. Leist</t>
  </si>
  <si>
    <t>Leistungen der Grund</t>
  </si>
  <si>
    <t>48310.251000.0000.000</t>
  </si>
  <si>
    <t>Ersatz v. Leistungen</t>
  </si>
  <si>
    <t>48310.251100.0000.000</t>
  </si>
  <si>
    <t>48310.255000.0000.000</t>
  </si>
  <si>
    <t>Erstattung von Solzi</t>
  </si>
  <si>
    <t>48310.257000.0000.000</t>
  </si>
  <si>
    <t>48310.259000.0000.000</t>
  </si>
  <si>
    <t>48310.782000.0000.000</t>
  </si>
  <si>
    <t>48800.161000.0000.000</t>
  </si>
  <si>
    <t>48800.161010.0000.000</t>
  </si>
  <si>
    <t>48800.161100.0000.000</t>
  </si>
  <si>
    <t>Erstattungen v.Land</t>
  </si>
  <si>
    <t>48800.161200.0000.000</t>
  </si>
  <si>
    <t>48800.245010.0000.000</t>
  </si>
  <si>
    <t>48800.245100.0000.000</t>
  </si>
  <si>
    <t>Rückzahlung von Beso</t>
  </si>
  <si>
    <t>48800.788000.0000.000</t>
  </si>
  <si>
    <t>48800.788100.0000.000</t>
  </si>
  <si>
    <t>48800.788200.0000.000</t>
  </si>
  <si>
    <t>49001.160100.0000.000</t>
  </si>
  <si>
    <t>Erstattungen vom Aus</t>
  </si>
  <si>
    <t>49001.786000.0000.000</t>
  </si>
  <si>
    <t>Krankenhilfe nach §</t>
  </si>
  <si>
    <t>Ausgaben</t>
  </si>
  <si>
    <t>Einnahmen</t>
  </si>
  <si>
    <t>Zuschussbedarf</t>
  </si>
  <si>
    <t>490 u.</t>
  </si>
  <si>
    <t>Rechnungsergebnis 
2005</t>
  </si>
  <si>
    <t>Erstatungen aus Vorjahr für Mietzuschuss, Lastenzuschuss und besonderen Mietzuschuss</t>
  </si>
  <si>
    <t>Rückzahlungen an das Land</t>
  </si>
  <si>
    <t>41409.711100.0000.000</t>
  </si>
  <si>
    <t>41410.711000.0000.000</t>
  </si>
  <si>
    <t>Neuer
Ansatz</t>
  </si>
  <si>
    <t>Bish.
Ansatz</t>
  </si>
  <si>
    <t>Haushalts-
stelle</t>
  </si>
  <si>
    <t>Bezeichnung der
Haushaltsstelle</t>
  </si>
  <si>
    <t>Mehr / 
Weniger</t>
  </si>
  <si>
    <t>Summe der geänderten Einnahmen</t>
  </si>
  <si>
    <t>Summe der geänderten Ausgaben</t>
  </si>
  <si>
    <t>Allgemeine Sozialverwaltung</t>
  </si>
  <si>
    <t>Hilfe zum Lebensunterhalt</t>
  </si>
  <si>
    <t>Veränderung im Zuschussbedarf</t>
  </si>
  <si>
    <t>Hilfe zur Pflege</t>
  </si>
  <si>
    <t>Sonstige Ersatzleistungen</t>
  </si>
  <si>
    <t>Pflegegeld b.erhebl. Pflegebedürftigkeit</t>
  </si>
  <si>
    <t>Sonstige Hilfe zur Pflege</t>
  </si>
  <si>
    <t>Rückzahlbare Hilfe zur Pflege</t>
  </si>
  <si>
    <t>Hilfe zur Pflege in Einrichtungen</t>
  </si>
  <si>
    <t>Eingliederungshilfe für behinderte Menschen</t>
  </si>
  <si>
    <t>Hilfen zur Gesundheit</t>
  </si>
  <si>
    <t>Sonstige Hilfen in besonderen Lebenslagen</t>
  </si>
  <si>
    <t>Quotales System</t>
  </si>
  <si>
    <t>Asylbewerberleistungsgesetz</t>
  </si>
  <si>
    <t>Niedersächsisches Pflegegesetz</t>
  </si>
  <si>
    <t>Grundsicherung für Arbeitssuchende</t>
  </si>
  <si>
    <t>Wohngeld</t>
  </si>
  <si>
    <t>Lastenausgleich</t>
  </si>
  <si>
    <t>Gesamtsumme der geänderten Einnahmen</t>
  </si>
  <si>
    <t>Gesamtsumme der geänderten Ausgaben</t>
  </si>
  <si>
    <t>Veränderung im Zuschussbedarf insgesamt</t>
  </si>
  <si>
    <t>Asyl</t>
  </si>
  <si>
    <t>insg.</t>
  </si>
  <si>
    <t>SGB XII</t>
  </si>
  <si>
    <t>Aufwandsentschädigung</t>
  </si>
  <si>
    <t>Beförderungsdienst für schwerbehinderte Menschen</t>
  </si>
  <si>
    <t>Besonderer Mietzuschuss</t>
  </si>
  <si>
    <t>Blindenhilfe -außerhalb von Einrichtungen</t>
  </si>
  <si>
    <t>Blindenhilfe in Einrichtungen</t>
  </si>
  <si>
    <t>Bußgelder, Ordnungsstrafen</t>
  </si>
  <si>
    <t>Ersatz von Leistungen</t>
  </si>
  <si>
    <t>Erstattugen vom überörtlichen Träger</t>
  </si>
  <si>
    <t>48800.161011</t>
  </si>
  <si>
    <t>Wohngeld - Mietzuschuss</t>
  </si>
  <si>
    <t>Wohngeld - Lastenzuschuss</t>
  </si>
  <si>
    <t>Rückzahlung von Wohngeld - Lastenzuschuss</t>
  </si>
  <si>
    <t>Erstattung vom Land - Lastenzuschuss</t>
  </si>
  <si>
    <t>Erstattungen vom Land - Mietzuschuss</t>
  </si>
  <si>
    <t>Bestattungskosten für Verstorbene a. v. E.</t>
  </si>
  <si>
    <t>Bestattungskosten für Verstorbene i. E.</t>
  </si>
  <si>
    <t>Krankenhilfeabrechnung - Abrechnungskosten DDG GmbH</t>
  </si>
  <si>
    <t xml:space="preserve">Gerichts- und ähnliche Kosten </t>
  </si>
  <si>
    <t>Erstattungen von örtlichen Trägern</t>
  </si>
  <si>
    <t>Kostenbeiträge, Aufwendungsersatz, Kostenerstattung für Leistungen a. v. E.</t>
  </si>
  <si>
    <t>Kostenbeiträge, Aufwendungsersatz, Kostenerstattung für Leistungen i. E.</t>
  </si>
  <si>
    <t>Laufende Hilfe zum Lebensunterhalt</t>
  </si>
  <si>
    <t>Rückzahlung von Leistungen</t>
  </si>
  <si>
    <t>Erstattung von Sozialleistungsträgern</t>
  </si>
  <si>
    <t>Grundsicherung im Alter und bei Erwerbsminderung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</si>
</sst>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0_ ;\-0\ 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0000"/>
    <numFmt numFmtId="175" formatCode="00000.0"/>
    <numFmt numFmtId="176" formatCode="00000.00"/>
    <numFmt numFmtId="177" formatCode="000"/>
    <numFmt numFmtId="178" formatCode="000000"/>
    <numFmt numFmtId="179" formatCode="#.##000\ \€;\-#.##000\ \€"/>
    <numFmt numFmtId="180" formatCode="0&quot;€&quot;"/>
    <numFmt numFmtId="181" formatCode="#,##0.00\ ;[Red]\-#,##0.00\ "/>
    <numFmt numFmtId="182" formatCode="0.00%&quot;€&quot;"/>
    <numFmt numFmtId="183" formatCode="#,##0.00\ [$DM-407];\-#,##0.00\ [$DM-407]"/>
    <numFmt numFmtId="184" formatCode="00"/>
    <numFmt numFmtId="185" formatCode="#,##0.00\ &quot;€&quot;"/>
    <numFmt numFmtId="186" formatCode="#.##000\ &quot;€&quot;;\-#.##000\ &quot;€&quot;"/>
    <numFmt numFmtId="187" formatCode="_-* #,##0.00_ \€_-;\-* #,##0.00_ \€_-;_-* &quot;-&quot;??_ \€_-;_-@_-"/>
    <numFmt numFmtId="188" formatCode="#,##0.00\ _€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0_ ;\-#,##0.00\ "/>
    <numFmt numFmtId="196" formatCode="0.0%"/>
    <numFmt numFmtId="197" formatCode="yyyy\-mm\-dd"/>
    <numFmt numFmtId="198" formatCode="&quot;00&quot;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4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22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 horizontal="center" wrapText="1"/>
    </xf>
    <xf numFmtId="44" fontId="0" fillId="0" borderId="0" xfId="0" applyNumberFormat="1" applyBorder="1" applyAlignment="1">
      <alignment horizontal="center" wrapText="1"/>
    </xf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4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4" fontId="4" fillId="0" borderId="0" xfId="0" applyNumberFormat="1" applyFont="1" applyBorder="1" applyAlignment="1">
      <alignment/>
    </xf>
    <xf numFmtId="44" fontId="4" fillId="0" borderId="0" xfId="0" applyNumberFormat="1" applyFont="1" applyFill="1" applyBorder="1" applyAlignment="1">
      <alignment/>
    </xf>
    <xf numFmtId="0" fontId="0" fillId="0" borderId="1" xfId="0" applyBorder="1" applyAlignment="1">
      <alignment/>
    </xf>
    <xf numFmtId="44" fontId="0" fillId="0" borderId="1" xfId="0" applyNumberFormat="1" applyFill="1" applyBorder="1" applyAlignment="1">
      <alignment/>
    </xf>
    <xf numFmtId="4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4" fontId="0" fillId="0" borderId="2" xfId="0" applyNumberFormat="1" applyBorder="1" applyAlignment="1">
      <alignment/>
    </xf>
    <xf numFmtId="44" fontId="4" fillId="0" borderId="0" xfId="0" applyNumberFormat="1" applyFont="1" applyAlignment="1">
      <alignment/>
    </xf>
    <xf numFmtId="44" fontId="4" fillId="0" borderId="2" xfId="0" applyNumberFormat="1" applyFont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  <cellStyle name="Währung_Nachtrag2004II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9" sqref="E9"/>
    </sheetView>
  </sheetViews>
  <sheetFormatPr defaultColWidth="11.421875" defaultRowHeight="12.75"/>
  <cols>
    <col min="1" max="1" width="12.28125" style="14" customWidth="1"/>
    <col min="2" max="2" width="29.8515625" style="14" customWidth="1"/>
    <col min="3" max="4" width="15.421875" style="16" bestFit="1" customWidth="1"/>
    <col min="5" max="5" width="14.421875" style="14" bestFit="1" customWidth="1"/>
    <col min="6" max="6" width="16.421875" style="14" bestFit="1" customWidth="1"/>
    <col min="7" max="16384" width="11.421875" style="14" customWidth="1"/>
  </cols>
  <sheetData>
    <row r="1" spans="1:6" ht="25.5">
      <c r="A1" s="11" t="s">
        <v>277</v>
      </c>
      <c r="B1" s="11" t="s">
        <v>278</v>
      </c>
      <c r="C1" s="12" t="s">
        <v>275</v>
      </c>
      <c r="D1" s="12" t="s">
        <v>276</v>
      </c>
      <c r="E1" s="12" t="s">
        <v>279</v>
      </c>
      <c r="F1" s="13"/>
    </row>
    <row r="2" spans="1:6" ht="12.75">
      <c r="A2" s="18" t="s">
        <v>282</v>
      </c>
      <c r="B2" s="11"/>
      <c r="C2" s="12"/>
      <c r="D2" s="12"/>
      <c r="E2" s="12"/>
      <c r="F2" s="13"/>
    </row>
    <row r="3" spans="1:5" ht="12.75">
      <c r="A3" s="15" t="s">
        <v>1</v>
      </c>
      <c r="B3" s="14" t="s">
        <v>2</v>
      </c>
      <c r="C3" s="16">
        <v>4000</v>
      </c>
      <c r="D3" s="16">
        <v>2000</v>
      </c>
      <c r="E3" s="16">
        <f>C3-D3</f>
        <v>2000</v>
      </c>
    </row>
    <row r="4" spans="1:5" ht="12.75">
      <c r="A4" s="15" t="s">
        <v>4</v>
      </c>
      <c r="B4" s="14" t="s">
        <v>311</v>
      </c>
      <c r="C4" s="16">
        <v>15000</v>
      </c>
      <c r="D4" s="16">
        <v>7000</v>
      </c>
      <c r="E4" s="16">
        <f>C4-D4</f>
        <v>8000</v>
      </c>
    </row>
    <row r="5" spans="1:5" ht="12.75">
      <c r="A5" s="15" t="s">
        <v>5</v>
      </c>
      <c r="B5" s="14" t="s">
        <v>322</v>
      </c>
      <c r="C5" s="16">
        <v>4500</v>
      </c>
      <c r="D5" s="16">
        <v>5500</v>
      </c>
      <c r="E5" s="16">
        <f>C5-D5</f>
        <v>-1000</v>
      </c>
    </row>
    <row r="6" spans="1:5" ht="12.75">
      <c r="A6" s="15" t="s">
        <v>6</v>
      </c>
      <c r="B6" s="14" t="s">
        <v>323</v>
      </c>
      <c r="C6" s="16">
        <v>16000</v>
      </c>
      <c r="D6" s="16">
        <v>8000</v>
      </c>
      <c r="E6" s="16">
        <f>C6-D6</f>
        <v>8000</v>
      </c>
    </row>
    <row r="7" spans="1:5" ht="12.75">
      <c r="A7" s="15"/>
      <c r="B7" s="14" t="s">
        <v>280</v>
      </c>
      <c r="C7" s="16">
        <f>C3+C4</f>
        <v>19000</v>
      </c>
      <c r="D7" s="16">
        <f>D3+D4</f>
        <v>9000</v>
      </c>
      <c r="E7" s="16">
        <f>E3+E4</f>
        <v>10000</v>
      </c>
    </row>
    <row r="8" spans="1:5" ht="12.75">
      <c r="A8" s="15"/>
      <c r="B8" s="14" t="s">
        <v>281</v>
      </c>
      <c r="C8" s="16">
        <f>C5+C6</f>
        <v>20500</v>
      </c>
      <c r="D8" s="16">
        <f>D5+D6</f>
        <v>13500</v>
      </c>
      <c r="E8" s="16">
        <f>E5+E6</f>
        <v>7000</v>
      </c>
    </row>
    <row r="9" spans="1:5" ht="12.75">
      <c r="A9" s="15"/>
      <c r="B9" s="14" t="s">
        <v>284</v>
      </c>
      <c r="E9" s="20">
        <f>E8-E7</f>
        <v>-3000</v>
      </c>
    </row>
    <row r="10" spans="1:5" ht="12.75">
      <c r="A10" s="18" t="s">
        <v>283</v>
      </c>
      <c r="E10" s="16"/>
    </row>
    <row r="11" spans="1:5" ht="12.75">
      <c r="A11" s="15" t="s">
        <v>7</v>
      </c>
      <c r="B11" s="14" t="s">
        <v>324</v>
      </c>
      <c r="C11" s="16">
        <v>150000</v>
      </c>
      <c r="D11" s="16">
        <v>50000</v>
      </c>
      <c r="E11" s="16">
        <f aca="true" t="shared" si="0" ref="E11:E38">C11-D11</f>
        <v>100000</v>
      </c>
    </row>
    <row r="12" spans="1:5" ht="12.75">
      <c r="A12" s="15" t="s">
        <v>8</v>
      </c>
      <c r="B12" s="14" t="s">
        <v>9</v>
      </c>
      <c r="C12" s="16">
        <v>5000</v>
      </c>
      <c r="D12" s="16">
        <v>20000</v>
      </c>
      <c r="E12" s="16">
        <f t="shared" si="0"/>
        <v>-15000</v>
      </c>
    </row>
    <row r="13" spans="1:5" ht="12.75">
      <c r="A13" s="15" t="s">
        <v>11</v>
      </c>
      <c r="B13" s="14" t="s">
        <v>329</v>
      </c>
      <c r="C13" s="16">
        <v>100000</v>
      </c>
      <c r="D13" s="16">
        <v>200000</v>
      </c>
      <c r="E13" s="16">
        <f t="shared" si="0"/>
        <v>-100000</v>
      </c>
    </row>
    <row r="14" spans="1:5" ht="12.75">
      <c r="A14" s="15" t="s">
        <v>13</v>
      </c>
      <c r="B14" s="14" t="s">
        <v>14</v>
      </c>
      <c r="C14" s="16">
        <v>10000</v>
      </c>
      <c r="D14" s="16">
        <v>50000</v>
      </c>
      <c r="E14" s="16">
        <f t="shared" si="0"/>
        <v>-40000</v>
      </c>
    </row>
    <row r="15" spans="1:5" ht="12.75">
      <c r="A15" s="15" t="s">
        <v>15</v>
      </c>
      <c r="B15" s="14" t="s">
        <v>328</v>
      </c>
      <c r="C15" s="16">
        <v>150000</v>
      </c>
      <c r="D15" s="16">
        <v>200000</v>
      </c>
      <c r="E15" s="16">
        <f t="shared" si="0"/>
        <v>-50000</v>
      </c>
    </row>
    <row r="16" spans="1:5" ht="12.75">
      <c r="A16" s="15" t="s">
        <v>17</v>
      </c>
      <c r="B16" s="14" t="s">
        <v>326</v>
      </c>
      <c r="C16" s="16">
        <v>16000</v>
      </c>
      <c r="D16" s="16">
        <v>1000</v>
      </c>
      <c r="E16" s="16">
        <f t="shared" si="0"/>
        <v>15000</v>
      </c>
    </row>
    <row r="17" spans="1:5" ht="12.75">
      <c r="A17" s="15" t="s">
        <v>18</v>
      </c>
      <c r="B17" s="14" t="s">
        <v>19</v>
      </c>
      <c r="C17" s="16">
        <v>200000</v>
      </c>
      <c r="D17" s="16">
        <v>100000</v>
      </c>
      <c r="E17" s="16">
        <f t="shared" si="0"/>
        <v>100000</v>
      </c>
    </row>
    <row r="18" spans="1:5" ht="12.75">
      <c r="A18" s="15" t="s">
        <v>20</v>
      </c>
      <c r="B18" s="14" t="s">
        <v>21</v>
      </c>
      <c r="C18" s="16">
        <v>55000</v>
      </c>
      <c r="D18" s="16">
        <v>52000</v>
      </c>
      <c r="E18" s="16">
        <f t="shared" si="0"/>
        <v>3000</v>
      </c>
    </row>
    <row r="19" spans="1:5" ht="12.75">
      <c r="A19" s="15" t="s">
        <v>23</v>
      </c>
      <c r="B19" s="14" t="s">
        <v>327</v>
      </c>
      <c r="C19" s="16">
        <v>600000</v>
      </c>
      <c r="D19" s="16">
        <v>900000</v>
      </c>
      <c r="E19" s="16">
        <f t="shared" si="0"/>
        <v>-300000</v>
      </c>
    </row>
    <row r="20" spans="1:5" ht="12.75">
      <c r="A20" s="15" t="s">
        <v>25</v>
      </c>
      <c r="B20" s="14" t="s">
        <v>26</v>
      </c>
      <c r="C20" s="16">
        <v>10000</v>
      </c>
      <c r="D20" s="16">
        <v>30000</v>
      </c>
      <c r="E20" s="16">
        <f t="shared" si="0"/>
        <v>-20000</v>
      </c>
    </row>
    <row r="21" spans="1:5" ht="12.75">
      <c r="A21" s="15" t="s">
        <v>27</v>
      </c>
      <c r="B21" s="14" t="s">
        <v>28</v>
      </c>
      <c r="C21" s="16">
        <v>8000</v>
      </c>
      <c r="D21" s="16">
        <v>0</v>
      </c>
      <c r="E21" s="16">
        <f t="shared" si="0"/>
        <v>8000</v>
      </c>
    </row>
    <row r="22" spans="1:5" ht="12.75">
      <c r="A22" s="15" t="s">
        <v>29</v>
      </c>
      <c r="B22" s="14" t="s">
        <v>30</v>
      </c>
      <c r="C22" s="16">
        <v>5000</v>
      </c>
      <c r="D22" s="16">
        <v>25000</v>
      </c>
      <c r="E22" s="16">
        <f t="shared" si="0"/>
        <v>-20000</v>
      </c>
    </row>
    <row r="23" spans="1:5" ht="12.75">
      <c r="A23" s="15" t="s">
        <v>32</v>
      </c>
      <c r="B23" s="14" t="s">
        <v>33</v>
      </c>
      <c r="C23" s="16">
        <v>5000</v>
      </c>
      <c r="D23" s="16">
        <v>10000</v>
      </c>
      <c r="E23" s="16">
        <f t="shared" si="0"/>
        <v>-5000</v>
      </c>
    </row>
    <row r="24" spans="1:5" ht="12.75">
      <c r="A24" s="15" t="s">
        <v>34</v>
      </c>
      <c r="B24" s="14" t="s">
        <v>16</v>
      </c>
      <c r="C24" s="16">
        <v>5000</v>
      </c>
      <c r="D24" s="16">
        <v>1000</v>
      </c>
      <c r="E24" s="16">
        <f t="shared" si="0"/>
        <v>4000</v>
      </c>
    </row>
    <row r="25" spans="1:5" ht="12.75">
      <c r="A25" s="15" t="s">
        <v>35</v>
      </c>
      <c r="B25" s="14" t="s">
        <v>36</v>
      </c>
      <c r="C25" s="16">
        <v>5000</v>
      </c>
      <c r="D25" s="16">
        <v>0</v>
      </c>
      <c r="E25" s="16">
        <f t="shared" si="0"/>
        <v>5000</v>
      </c>
    </row>
    <row r="26" spans="1:5" ht="12.75">
      <c r="A26" s="15" t="s">
        <v>37</v>
      </c>
      <c r="B26" s="14" t="s">
        <v>24</v>
      </c>
      <c r="C26" s="16">
        <v>10000</v>
      </c>
      <c r="D26" s="16">
        <v>50000</v>
      </c>
      <c r="E26" s="16">
        <f t="shared" si="0"/>
        <v>-40000</v>
      </c>
    </row>
    <row r="27" spans="1:5" ht="12.75">
      <c r="A27" s="15" t="s">
        <v>38</v>
      </c>
      <c r="B27" s="14" t="s">
        <v>26</v>
      </c>
      <c r="C27" s="16">
        <v>2000</v>
      </c>
      <c r="D27" s="16">
        <v>10000</v>
      </c>
      <c r="E27" s="16">
        <f t="shared" si="0"/>
        <v>-8000</v>
      </c>
    </row>
    <row r="28" spans="1:5" ht="12.75">
      <c r="A28" s="15" t="s">
        <v>41</v>
      </c>
      <c r="B28" s="14" t="s">
        <v>40</v>
      </c>
      <c r="C28" s="16">
        <v>0</v>
      </c>
      <c r="D28" s="16">
        <v>10000</v>
      </c>
      <c r="E28" s="16">
        <f t="shared" si="0"/>
        <v>-10000</v>
      </c>
    </row>
    <row r="29" spans="1:5" ht="12.75">
      <c r="A29" s="15" t="s">
        <v>42</v>
      </c>
      <c r="B29" s="14" t="s">
        <v>326</v>
      </c>
      <c r="C29" s="16">
        <v>8000</v>
      </c>
      <c r="D29" s="16">
        <v>0</v>
      </c>
      <c r="E29" s="16">
        <f t="shared" si="0"/>
        <v>8000</v>
      </c>
    </row>
    <row r="30" spans="1:5" ht="12.75">
      <c r="A30" s="15" t="s">
        <v>43</v>
      </c>
      <c r="B30" s="14" t="s">
        <v>39</v>
      </c>
      <c r="C30" s="16">
        <v>300</v>
      </c>
      <c r="D30" s="16">
        <v>0</v>
      </c>
      <c r="E30" s="16">
        <f t="shared" si="0"/>
        <v>300</v>
      </c>
    </row>
    <row r="31" spans="1:5" ht="12.75">
      <c r="A31" s="15" t="s">
        <v>44</v>
      </c>
      <c r="B31" s="14" t="s">
        <v>33</v>
      </c>
      <c r="C31" s="16">
        <v>100</v>
      </c>
      <c r="D31" s="16">
        <v>0</v>
      </c>
      <c r="E31" s="16">
        <f t="shared" si="0"/>
        <v>100</v>
      </c>
    </row>
    <row r="32" spans="1:5" ht="12.75">
      <c r="A32" s="15" t="s">
        <v>45</v>
      </c>
      <c r="B32" s="14" t="s">
        <v>46</v>
      </c>
      <c r="C32" s="16">
        <v>300</v>
      </c>
      <c r="D32" s="16">
        <v>0</v>
      </c>
      <c r="E32" s="16">
        <f t="shared" si="0"/>
        <v>300</v>
      </c>
    </row>
    <row r="33" spans="1:5" ht="12.75">
      <c r="A33" s="15" t="s">
        <v>47</v>
      </c>
      <c r="B33" s="14" t="s">
        <v>31</v>
      </c>
      <c r="C33" s="16">
        <v>250000</v>
      </c>
      <c r="D33" s="16">
        <v>190000</v>
      </c>
      <c r="E33" s="16">
        <f t="shared" si="0"/>
        <v>60000</v>
      </c>
    </row>
    <row r="34" spans="1:5" ht="12.75">
      <c r="A34" s="15" t="s">
        <v>48</v>
      </c>
      <c r="B34" s="14" t="s">
        <v>40</v>
      </c>
      <c r="C34" s="16">
        <v>20000</v>
      </c>
      <c r="D34" s="16">
        <v>100000</v>
      </c>
      <c r="E34" s="16">
        <f t="shared" si="0"/>
        <v>-80000</v>
      </c>
    </row>
    <row r="35" spans="1:5" ht="12.75">
      <c r="A35" s="15" t="s">
        <v>49</v>
      </c>
      <c r="B35" s="14" t="s">
        <v>326</v>
      </c>
      <c r="C35" s="16">
        <v>25000</v>
      </c>
      <c r="D35" s="16">
        <v>0</v>
      </c>
      <c r="E35" s="16">
        <f t="shared" si="0"/>
        <v>25000</v>
      </c>
    </row>
    <row r="36" spans="1:5" ht="12.75">
      <c r="A36" s="15" t="s">
        <v>51</v>
      </c>
      <c r="B36" s="14" t="s">
        <v>39</v>
      </c>
      <c r="C36" s="16">
        <v>25000</v>
      </c>
      <c r="D36" s="16">
        <v>0</v>
      </c>
      <c r="E36" s="16">
        <f t="shared" si="0"/>
        <v>25000</v>
      </c>
    </row>
    <row r="37" spans="1:5" ht="12.75">
      <c r="A37" s="15" t="s">
        <v>52</v>
      </c>
      <c r="B37" s="14" t="s">
        <v>46</v>
      </c>
      <c r="C37" s="16">
        <v>4000</v>
      </c>
      <c r="D37" s="16">
        <v>0</v>
      </c>
      <c r="E37" s="16">
        <f t="shared" si="0"/>
        <v>4000</v>
      </c>
    </row>
    <row r="38" spans="1:5" ht="12.75">
      <c r="A38" s="15" t="s">
        <v>53</v>
      </c>
      <c r="B38" s="14" t="s">
        <v>327</v>
      </c>
      <c r="C38" s="16">
        <v>645000</v>
      </c>
      <c r="D38" s="16">
        <v>475000</v>
      </c>
      <c r="E38" s="16">
        <f t="shared" si="0"/>
        <v>170000</v>
      </c>
    </row>
    <row r="39" spans="1:5" ht="12.75">
      <c r="A39" s="15"/>
      <c r="B39" s="14" t="s">
        <v>280</v>
      </c>
      <c r="C39" s="16">
        <f>C11+C12+C13+C14+C15+C16+C23+C24+C28+C29+C30+C31+C32+C34+C35+C36+C37</f>
        <v>523700</v>
      </c>
      <c r="D39" s="16">
        <f>D11+D12+D13+D14+D15+D16+D23+D24+D28+D29+D30+D31+D32+D34+D35+D36+D37</f>
        <v>642000</v>
      </c>
      <c r="E39" s="16">
        <f>E11+E12+E13+E14+E15+E16+E23+E24+E28+E29+E30+E31+E32+E34+E35+E36+E37</f>
        <v>-118300</v>
      </c>
    </row>
    <row r="40" spans="1:5" ht="12.75">
      <c r="A40" s="15"/>
      <c r="B40" s="14" t="s">
        <v>281</v>
      </c>
      <c r="C40" s="16">
        <f>C17+C18+C19+C20+C21+C22+C25+C26+C27+C33+C38</f>
        <v>1790000</v>
      </c>
      <c r="D40" s="16">
        <f>D17+D18+D19+D20+D21+D22+D25+D26+D27+D33+D38</f>
        <v>1832000</v>
      </c>
      <c r="E40" s="16">
        <f>E17+E18+E19+E20+E21+E22+E25+E26+E27+E33+E38</f>
        <v>-42000</v>
      </c>
    </row>
    <row r="41" spans="1:5" ht="12.75">
      <c r="A41" s="15"/>
      <c r="B41" s="14" t="s">
        <v>284</v>
      </c>
      <c r="E41" s="20">
        <f>E40-E39</f>
        <v>76300</v>
      </c>
    </row>
    <row r="42" spans="1:5" ht="12.75">
      <c r="A42" s="18" t="s">
        <v>285</v>
      </c>
      <c r="E42" s="16"/>
    </row>
    <row r="43" spans="1:5" ht="12.75">
      <c r="A43" s="15" t="s">
        <v>54</v>
      </c>
      <c r="B43" s="14" t="s">
        <v>286</v>
      </c>
      <c r="C43" s="16">
        <v>8000</v>
      </c>
      <c r="D43" s="16">
        <v>0</v>
      </c>
      <c r="E43" s="16">
        <f aca="true" t="shared" si="1" ref="E43:E63">C43-D43</f>
        <v>8000</v>
      </c>
    </row>
    <row r="44" spans="1:5" ht="12.75">
      <c r="A44" s="15" t="s">
        <v>55</v>
      </c>
      <c r="B44" s="14" t="s">
        <v>287</v>
      </c>
      <c r="C44" s="16">
        <v>45000</v>
      </c>
      <c r="D44" s="16">
        <v>40000</v>
      </c>
      <c r="E44" s="16">
        <f t="shared" si="1"/>
        <v>5000</v>
      </c>
    </row>
    <row r="45" spans="1:5" ht="12.75">
      <c r="A45" s="15" t="s">
        <v>57</v>
      </c>
      <c r="B45" s="14" t="s">
        <v>58</v>
      </c>
      <c r="C45" s="16">
        <v>85000</v>
      </c>
      <c r="D45" s="16">
        <v>70000</v>
      </c>
      <c r="E45" s="16">
        <f t="shared" si="1"/>
        <v>15000</v>
      </c>
    </row>
    <row r="46" spans="1:5" ht="12.75">
      <c r="A46" s="15" t="s">
        <v>59</v>
      </c>
      <c r="B46" s="14" t="s">
        <v>288</v>
      </c>
      <c r="C46" s="16">
        <v>200000</v>
      </c>
      <c r="D46" s="16">
        <v>145000</v>
      </c>
      <c r="E46" s="16">
        <f t="shared" si="1"/>
        <v>55000</v>
      </c>
    </row>
    <row r="47" spans="1:5" ht="12.75">
      <c r="A47" s="15" t="s">
        <v>60</v>
      </c>
      <c r="B47" s="14" t="s">
        <v>289</v>
      </c>
      <c r="C47" s="16">
        <v>36000</v>
      </c>
      <c r="D47" s="16">
        <v>20000</v>
      </c>
      <c r="E47" s="16">
        <f t="shared" si="1"/>
        <v>16000</v>
      </c>
    </row>
    <row r="48" spans="1:5" ht="12.75">
      <c r="A48" s="15" t="s">
        <v>61</v>
      </c>
      <c r="B48" s="14" t="s">
        <v>290</v>
      </c>
      <c r="C48" s="16">
        <v>25000</v>
      </c>
      <c r="D48" s="16">
        <v>35000</v>
      </c>
      <c r="E48" s="16">
        <f t="shared" si="1"/>
        <v>-10000</v>
      </c>
    </row>
    <row r="49" spans="1:5" ht="12.75">
      <c r="A49" s="15" t="s">
        <v>63</v>
      </c>
      <c r="B49" s="14" t="s">
        <v>290</v>
      </c>
      <c r="C49" s="16">
        <v>22000</v>
      </c>
      <c r="D49" s="16">
        <v>30000</v>
      </c>
      <c r="E49" s="16">
        <f t="shared" si="1"/>
        <v>-8000</v>
      </c>
    </row>
    <row r="50" spans="1:5" ht="12.75">
      <c r="A50" s="15" t="s">
        <v>64</v>
      </c>
      <c r="B50" s="14" t="s">
        <v>287</v>
      </c>
      <c r="C50" s="16">
        <v>15000</v>
      </c>
      <c r="D50" s="16">
        <v>25000</v>
      </c>
      <c r="E50" s="16">
        <f t="shared" si="1"/>
        <v>-10000</v>
      </c>
    </row>
    <row r="51" spans="1:5" ht="12.75">
      <c r="A51" s="15" t="s">
        <v>65</v>
      </c>
      <c r="B51" s="14" t="s">
        <v>56</v>
      </c>
      <c r="C51" s="16">
        <v>35000</v>
      </c>
      <c r="D51" s="16">
        <v>30000</v>
      </c>
      <c r="E51" s="16">
        <f t="shared" si="1"/>
        <v>5000</v>
      </c>
    </row>
    <row r="52" spans="1:5" ht="12.75">
      <c r="A52" s="15" t="s">
        <v>66</v>
      </c>
      <c r="B52" s="14" t="s">
        <v>58</v>
      </c>
      <c r="C52" s="16">
        <v>12000</v>
      </c>
      <c r="D52" s="16">
        <v>22000</v>
      </c>
      <c r="E52" s="16">
        <f t="shared" si="1"/>
        <v>-10000</v>
      </c>
    </row>
    <row r="53" spans="1:5" ht="12.75">
      <c r="A53" s="15" t="s">
        <v>67</v>
      </c>
      <c r="B53" s="14" t="s">
        <v>288</v>
      </c>
      <c r="C53" s="16">
        <v>5000</v>
      </c>
      <c r="D53" s="16">
        <v>8000</v>
      </c>
      <c r="E53" s="16">
        <f t="shared" si="1"/>
        <v>-3000</v>
      </c>
    </row>
    <row r="54" spans="1:5" ht="12.75">
      <c r="A54" s="15" t="s">
        <v>68</v>
      </c>
      <c r="B54" s="14" t="s">
        <v>326</v>
      </c>
      <c r="C54" s="16">
        <v>490000</v>
      </c>
      <c r="D54" s="16">
        <v>310000</v>
      </c>
      <c r="E54" s="16">
        <f t="shared" si="1"/>
        <v>180000</v>
      </c>
    </row>
    <row r="55" spans="1:5" ht="12.75">
      <c r="A55" s="15" t="s">
        <v>69</v>
      </c>
      <c r="B55" s="14" t="s">
        <v>39</v>
      </c>
      <c r="C55" s="16">
        <v>75000</v>
      </c>
      <c r="D55" s="16">
        <v>50000</v>
      </c>
      <c r="E55" s="16">
        <f t="shared" si="1"/>
        <v>25000</v>
      </c>
    </row>
    <row r="56" spans="1:5" ht="12.75">
      <c r="A56" s="15" t="s">
        <v>70</v>
      </c>
      <c r="B56" s="14" t="s">
        <v>14</v>
      </c>
      <c r="C56" s="16">
        <v>12200</v>
      </c>
      <c r="D56" s="16">
        <v>6200</v>
      </c>
      <c r="E56" s="16">
        <f t="shared" si="1"/>
        <v>6000</v>
      </c>
    </row>
    <row r="57" spans="1:5" ht="12.75">
      <c r="A57" s="15" t="s">
        <v>71</v>
      </c>
      <c r="B57" s="14" t="s">
        <v>46</v>
      </c>
      <c r="C57" s="16">
        <v>20000</v>
      </c>
      <c r="D57" s="16">
        <v>8000</v>
      </c>
      <c r="E57" s="16">
        <f t="shared" si="1"/>
        <v>12000</v>
      </c>
    </row>
    <row r="58" spans="1:5" ht="12.75">
      <c r="A58" s="15" t="s">
        <v>72</v>
      </c>
      <c r="B58" s="14" t="s">
        <v>62</v>
      </c>
      <c r="C58" s="16">
        <v>1610000</v>
      </c>
      <c r="D58" s="16">
        <v>1700000</v>
      </c>
      <c r="E58" s="16">
        <f t="shared" si="1"/>
        <v>-90000</v>
      </c>
    </row>
    <row r="59" spans="1:5" ht="12.75">
      <c r="A59" s="15" t="s">
        <v>73</v>
      </c>
      <c r="B59" s="14" t="s">
        <v>62</v>
      </c>
      <c r="C59" s="16">
        <v>17000</v>
      </c>
      <c r="D59" s="16">
        <v>7000</v>
      </c>
      <c r="E59" s="16">
        <f t="shared" si="1"/>
        <v>10000</v>
      </c>
    </row>
    <row r="60" spans="1:5" ht="12.75">
      <c r="A60" s="15" t="s">
        <v>74</v>
      </c>
      <c r="B60" s="14" t="s">
        <v>62</v>
      </c>
      <c r="C60" s="16">
        <v>1760000</v>
      </c>
      <c r="D60" s="16">
        <v>1600000</v>
      </c>
      <c r="E60" s="16">
        <f t="shared" si="1"/>
        <v>160000</v>
      </c>
    </row>
    <row r="61" spans="1:5" ht="12.75">
      <c r="A61" s="15" t="s">
        <v>75</v>
      </c>
      <c r="B61" s="14" t="s">
        <v>326</v>
      </c>
      <c r="C61" s="16">
        <v>75000</v>
      </c>
      <c r="D61" s="16">
        <v>110000</v>
      </c>
      <c r="E61" s="16">
        <f t="shared" si="1"/>
        <v>-35000</v>
      </c>
    </row>
    <row r="62" spans="1:5" ht="12.75">
      <c r="A62" s="15" t="s">
        <v>76</v>
      </c>
      <c r="B62" s="14" t="s">
        <v>290</v>
      </c>
      <c r="C62" s="16">
        <v>360000</v>
      </c>
      <c r="D62" s="16">
        <v>440000</v>
      </c>
      <c r="E62" s="16">
        <f t="shared" si="1"/>
        <v>-80000</v>
      </c>
    </row>
    <row r="63" spans="1:5" ht="12.75">
      <c r="A63" s="15" t="s">
        <v>77</v>
      </c>
      <c r="B63" s="14" t="s">
        <v>290</v>
      </c>
      <c r="C63" s="16">
        <v>170000</v>
      </c>
      <c r="D63" s="16">
        <v>160000</v>
      </c>
      <c r="E63" s="16">
        <f t="shared" si="1"/>
        <v>10000</v>
      </c>
    </row>
    <row r="64" spans="1:5" ht="12.75">
      <c r="A64" s="15"/>
      <c r="B64" s="14" t="s">
        <v>280</v>
      </c>
      <c r="C64" s="16">
        <f>C43+C54+C55+C56+C57+C61</f>
        <v>680200</v>
      </c>
      <c r="D64" s="16">
        <f>D43+D54+D55+D56+D57+D61</f>
        <v>484200</v>
      </c>
      <c r="E64" s="16">
        <f>E43+E54+E55+E56+E57+E61</f>
        <v>196000</v>
      </c>
    </row>
    <row r="65" spans="1:5" ht="12.75">
      <c r="A65" s="15"/>
      <c r="B65" s="14" t="s">
        <v>281</v>
      </c>
      <c r="C65" s="16">
        <f>C44+C45+C46+C47+C48+C49+C50+C51+C52+C53+C58+C59+C60+C62+C63</f>
        <v>4397000</v>
      </c>
      <c r="D65" s="16">
        <f>D44+D45+D46+D47+D48+D49+D50+D51+D52+D53+D58+D59+D60+D62+D63</f>
        <v>4332000</v>
      </c>
      <c r="E65" s="16">
        <f>E44+E45+E46+E47+E48+E49+E50+E51+E52+E53+E58+E59+E60+E62+E63</f>
        <v>65000</v>
      </c>
    </row>
    <row r="66" spans="1:5" ht="12.75">
      <c r="A66" s="15"/>
      <c r="B66" s="14" t="s">
        <v>284</v>
      </c>
      <c r="E66" s="20">
        <f>E65-E64</f>
        <v>-131000</v>
      </c>
    </row>
    <row r="67" spans="1:5" ht="12.75">
      <c r="A67" s="18" t="s">
        <v>291</v>
      </c>
      <c r="E67" s="16"/>
    </row>
    <row r="68" spans="1:5" ht="12.75">
      <c r="A68" s="15" t="s">
        <v>78</v>
      </c>
      <c r="B68" s="14" t="s">
        <v>324</v>
      </c>
      <c r="C68" s="16">
        <v>37000</v>
      </c>
      <c r="D68" s="16">
        <v>25000</v>
      </c>
      <c r="E68" s="16">
        <f aca="true" t="shared" si="2" ref="E68:E105">C68-D68</f>
        <v>12000</v>
      </c>
    </row>
    <row r="69" spans="1:5" ht="12.75">
      <c r="A69" s="15" t="s">
        <v>79</v>
      </c>
      <c r="B69" s="14" t="s">
        <v>325</v>
      </c>
      <c r="C69" s="16">
        <v>5000</v>
      </c>
      <c r="D69" s="16">
        <v>9500</v>
      </c>
      <c r="E69" s="16">
        <f t="shared" si="2"/>
        <v>-4500</v>
      </c>
    </row>
    <row r="70" spans="1:5" ht="12.75">
      <c r="A70" s="15" t="s">
        <v>80</v>
      </c>
      <c r="B70" s="14" t="s">
        <v>10</v>
      </c>
      <c r="C70" s="16">
        <v>6500</v>
      </c>
      <c r="D70" s="16">
        <v>5000</v>
      </c>
      <c r="E70" s="16">
        <f t="shared" si="2"/>
        <v>1500</v>
      </c>
    </row>
    <row r="71" spans="1:5" ht="12.75">
      <c r="A71" s="15" t="s">
        <v>81</v>
      </c>
      <c r="B71" s="14" t="s">
        <v>33</v>
      </c>
      <c r="C71" s="16">
        <v>100</v>
      </c>
      <c r="D71" s="16">
        <v>3000</v>
      </c>
      <c r="E71" s="16">
        <f t="shared" si="2"/>
        <v>-2900</v>
      </c>
    </row>
    <row r="72" spans="1:5" ht="12.75">
      <c r="A72" s="15" t="s">
        <v>82</v>
      </c>
      <c r="B72" s="14" t="s">
        <v>46</v>
      </c>
      <c r="C72" s="16">
        <v>500</v>
      </c>
      <c r="D72" s="16">
        <v>1000</v>
      </c>
      <c r="E72" s="16">
        <f t="shared" si="2"/>
        <v>-500</v>
      </c>
    </row>
    <row r="73" spans="1:5" ht="12.75">
      <c r="A73" s="15" t="s">
        <v>83</v>
      </c>
      <c r="B73" s="14" t="s">
        <v>19</v>
      </c>
      <c r="C73" s="16">
        <v>15000</v>
      </c>
      <c r="D73" s="16">
        <v>25000</v>
      </c>
      <c r="E73" s="16">
        <f t="shared" si="2"/>
        <v>-10000</v>
      </c>
    </row>
    <row r="74" spans="1:5" ht="12.75">
      <c r="A74" s="15" t="s">
        <v>84</v>
      </c>
      <c r="B74" s="14" t="s">
        <v>85</v>
      </c>
      <c r="C74" s="16">
        <v>100</v>
      </c>
      <c r="D74" s="16">
        <v>4000</v>
      </c>
      <c r="E74" s="16">
        <f t="shared" si="2"/>
        <v>-3900</v>
      </c>
    </row>
    <row r="75" spans="1:5" ht="12.75">
      <c r="A75" s="15" t="s">
        <v>86</v>
      </c>
      <c r="B75" s="14" t="s">
        <v>87</v>
      </c>
      <c r="C75" s="16">
        <v>1050000</v>
      </c>
      <c r="D75" s="16">
        <v>950000</v>
      </c>
      <c r="E75" s="16">
        <f t="shared" si="2"/>
        <v>100000</v>
      </c>
    </row>
    <row r="76" spans="1:5" ht="12.75">
      <c r="A76" s="15" t="s">
        <v>88</v>
      </c>
      <c r="B76" s="14" t="s">
        <v>89</v>
      </c>
      <c r="C76" s="16">
        <v>570000</v>
      </c>
      <c r="D76" s="16">
        <v>550000</v>
      </c>
      <c r="E76" s="16">
        <f t="shared" si="2"/>
        <v>20000</v>
      </c>
    </row>
    <row r="77" spans="1:5" ht="12.75">
      <c r="A77" s="15" t="s">
        <v>91</v>
      </c>
      <c r="B77" s="14" t="s">
        <v>307</v>
      </c>
      <c r="C77" s="16">
        <v>16000</v>
      </c>
      <c r="D77" s="16">
        <v>22000</v>
      </c>
      <c r="E77" s="16">
        <f t="shared" si="2"/>
        <v>-6000</v>
      </c>
    </row>
    <row r="78" spans="1:5" ht="12.75">
      <c r="A78" s="15" t="s">
        <v>92</v>
      </c>
      <c r="B78" s="14" t="s">
        <v>89</v>
      </c>
      <c r="C78" s="16">
        <v>450000</v>
      </c>
      <c r="D78" s="16">
        <v>520000</v>
      </c>
      <c r="E78" s="16">
        <f t="shared" si="2"/>
        <v>-70000</v>
      </c>
    </row>
    <row r="79" spans="1:5" ht="12.75">
      <c r="A79" s="15" t="s">
        <v>93</v>
      </c>
      <c r="B79" s="14" t="s">
        <v>94</v>
      </c>
      <c r="C79" s="16">
        <v>100</v>
      </c>
      <c r="D79" s="16">
        <v>3000</v>
      </c>
      <c r="E79" s="16">
        <f t="shared" si="2"/>
        <v>-2900</v>
      </c>
    </row>
    <row r="80" spans="1:5" ht="12.75">
      <c r="A80" s="15" t="s">
        <v>95</v>
      </c>
      <c r="B80" s="14" t="s">
        <v>325</v>
      </c>
      <c r="C80" s="16">
        <v>30000</v>
      </c>
      <c r="D80" s="16">
        <v>45000</v>
      </c>
      <c r="E80" s="16">
        <f t="shared" si="2"/>
        <v>-15000</v>
      </c>
    </row>
    <row r="81" spans="1:5" ht="12.75">
      <c r="A81" s="15" t="s">
        <v>96</v>
      </c>
      <c r="B81" s="14" t="s">
        <v>97</v>
      </c>
      <c r="C81" s="16">
        <v>500</v>
      </c>
      <c r="D81" s="16">
        <v>100</v>
      </c>
      <c r="E81" s="16">
        <f t="shared" si="2"/>
        <v>400</v>
      </c>
    </row>
    <row r="82" spans="1:5" ht="12.75">
      <c r="A82" s="15" t="s">
        <v>98</v>
      </c>
      <c r="B82" s="14" t="s">
        <v>39</v>
      </c>
      <c r="C82" s="16">
        <v>500</v>
      </c>
      <c r="D82" s="16">
        <v>400</v>
      </c>
      <c r="E82" s="16">
        <f t="shared" si="2"/>
        <v>100</v>
      </c>
    </row>
    <row r="83" spans="1:5" ht="12.75">
      <c r="A83" s="15" t="s">
        <v>99</v>
      </c>
      <c r="B83" s="14" t="s">
        <v>14</v>
      </c>
      <c r="C83" s="16">
        <v>10000</v>
      </c>
      <c r="D83" s="16">
        <v>4000</v>
      </c>
      <c r="E83" s="16">
        <f t="shared" si="2"/>
        <v>6000</v>
      </c>
    </row>
    <row r="84" spans="1:5" ht="12.75">
      <c r="A84" s="15" t="s">
        <v>100</v>
      </c>
      <c r="B84" s="14" t="s">
        <v>85</v>
      </c>
      <c r="C84" s="16">
        <v>100</v>
      </c>
      <c r="D84" s="16">
        <v>1000</v>
      </c>
      <c r="E84" s="16">
        <f t="shared" si="2"/>
        <v>-900</v>
      </c>
    </row>
    <row r="85" spans="1:5" ht="12.75">
      <c r="A85" s="15" t="s">
        <v>101</v>
      </c>
      <c r="B85" s="14" t="s">
        <v>102</v>
      </c>
      <c r="C85" s="16">
        <v>135000</v>
      </c>
      <c r="D85" s="16">
        <v>160000</v>
      </c>
      <c r="E85" s="16">
        <f t="shared" si="2"/>
        <v>-25000</v>
      </c>
    </row>
    <row r="86" spans="1:5" ht="12.75">
      <c r="A86" s="15" t="s">
        <v>103</v>
      </c>
      <c r="B86" s="14" t="s">
        <v>104</v>
      </c>
      <c r="C86" s="16">
        <v>1225000</v>
      </c>
      <c r="D86" s="16">
        <v>1250000</v>
      </c>
      <c r="E86" s="16">
        <f t="shared" si="2"/>
        <v>-25000</v>
      </c>
    </row>
    <row r="87" spans="1:5" ht="12.75">
      <c r="A87" s="15" t="s">
        <v>105</v>
      </c>
      <c r="B87" s="14" t="s">
        <v>307</v>
      </c>
      <c r="C87" s="16">
        <v>12000</v>
      </c>
      <c r="D87" s="16">
        <v>8000</v>
      </c>
      <c r="E87" s="16">
        <f t="shared" si="2"/>
        <v>4000</v>
      </c>
    </row>
    <row r="88" spans="1:5" ht="12.75">
      <c r="A88" s="15" t="s">
        <v>106</v>
      </c>
      <c r="B88" s="14" t="s">
        <v>107</v>
      </c>
      <c r="C88" s="16">
        <v>20500</v>
      </c>
      <c r="D88" s="16">
        <v>100</v>
      </c>
      <c r="E88" s="16">
        <f t="shared" si="2"/>
        <v>20400</v>
      </c>
    </row>
    <row r="89" spans="1:5" ht="12.75">
      <c r="A89" s="15" t="s">
        <v>108</v>
      </c>
      <c r="B89" s="14" t="s">
        <v>14</v>
      </c>
      <c r="C89" s="16">
        <v>100</v>
      </c>
      <c r="D89" s="16">
        <v>0</v>
      </c>
      <c r="E89" s="16">
        <f t="shared" si="2"/>
        <v>100</v>
      </c>
    </row>
    <row r="90" spans="1:5" ht="12.75">
      <c r="A90" s="15" t="s">
        <v>109</v>
      </c>
      <c r="B90" s="14" t="s">
        <v>9</v>
      </c>
      <c r="C90" s="16">
        <v>300000</v>
      </c>
      <c r="D90" s="16">
        <v>200000</v>
      </c>
      <c r="E90" s="16">
        <f t="shared" si="2"/>
        <v>100000</v>
      </c>
    </row>
    <row r="91" spans="1:5" ht="12.75">
      <c r="A91" s="15" t="s">
        <v>110</v>
      </c>
      <c r="B91" s="14" t="s">
        <v>50</v>
      </c>
      <c r="C91" s="16">
        <v>21000</v>
      </c>
      <c r="D91" s="16">
        <v>15000</v>
      </c>
      <c r="E91" s="16">
        <f t="shared" si="2"/>
        <v>6000</v>
      </c>
    </row>
    <row r="92" spans="1:5" ht="12.75">
      <c r="A92" s="15" t="s">
        <v>111</v>
      </c>
      <c r="B92" s="14" t="s">
        <v>97</v>
      </c>
      <c r="C92" s="16">
        <v>110000</v>
      </c>
      <c r="D92" s="16">
        <v>125000</v>
      </c>
      <c r="E92" s="16">
        <f t="shared" si="2"/>
        <v>-15000</v>
      </c>
    </row>
    <row r="93" spans="1:5" ht="12.75">
      <c r="A93" s="15" t="s">
        <v>112</v>
      </c>
      <c r="B93" s="14" t="s">
        <v>39</v>
      </c>
      <c r="C93" s="16">
        <v>115000</v>
      </c>
      <c r="D93" s="16">
        <v>55000</v>
      </c>
      <c r="E93" s="16">
        <f t="shared" si="2"/>
        <v>60000</v>
      </c>
    </row>
    <row r="94" spans="1:5" ht="12.75">
      <c r="A94" s="15" t="s">
        <v>113</v>
      </c>
      <c r="B94" s="14" t="s">
        <v>33</v>
      </c>
      <c r="C94" s="16">
        <v>45000</v>
      </c>
      <c r="D94" s="16">
        <v>50000</v>
      </c>
      <c r="E94" s="16">
        <f t="shared" si="2"/>
        <v>-5000</v>
      </c>
    </row>
    <row r="95" spans="1:5" ht="12.75">
      <c r="A95" s="15" t="s">
        <v>114</v>
      </c>
      <c r="B95" s="14" t="s">
        <v>46</v>
      </c>
      <c r="C95" s="16">
        <v>50000</v>
      </c>
      <c r="D95" s="16">
        <v>160000</v>
      </c>
      <c r="E95" s="16">
        <f t="shared" si="2"/>
        <v>-110000</v>
      </c>
    </row>
    <row r="96" spans="1:5" ht="12.75">
      <c r="A96" s="15" t="s">
        <v>115</v>
      </c>
      <c r="B96" s="14" t="s">
        <v>22</v>
      </c>
      <c r="C96" s="16">
        <v>100</v>
      </c>
      <c r="D96" s="16">
        <v>200</v>
      </c>
      <c r="E96" s="16">
        <f t="shared" si="2"/>
        <v>-100</v>
      </c>
    </row>
    <row r="97" spans="1:5" ht="12.75">
      <c r="A97" s="15" t="s">
        <v>116</v>
      </c>
      <c r="B97" s="14" t="s">
        <v>85</v>
      </c>
      <c r="C97" s="16">
        <v>100</v>
      </c>
      <c r="D97" s="16">
        <v>0</v>
      </c>
      <c r="E97" s="16">
        <f t="shared" si="2"/>
        <v>100</v>
      </c>
    </row>
    <row r="98" spans="1:5" ht="12.75">
      <c r="A98" s="15" t="s">
        <v>117</v>
      </c>
      <c r="B98" s="14" t="s">
        <v>118</v>
      </c>
      <c r="C98" s="16">
        <v>25000</v>
      </c>
      <c r="D98" s="16">
        <v>20000</v>
      </c>
      <c r="E98" s="16">
        <f t="shared" si="2"/>
        <v>5000</v>
      </c>
    </row>
    <row r="99" spans="1:5" ht="12.75">
      <c r="A99" s="15" t="s">
        <v>119</v>
      </c>
      <c r="B99" s="14" t="s">
        <v>85</v>
      </c>
      <c r="C99" s="16">
        <v>1410000</v>
      </c>
      <c r="D99" s="16">
        <v>1155500</v>
      </c>
      <c r="E99" s="16">
        <f t="shared" si="2"/>
        <v>254500</v>
      </c>
    </row>
    <row r="100" spans="1:5" ht="12.75">
      <c r="A100" s="15" t="s">
        <v>120</v>
      </c>
      <c r="B100" s="14" t="s">
        <v>121</v>
      </c>
      <c r="C100" s="16">
        <v>3140000</v>
      </c>
      <c r="D100" s="16">
        <v>3200000</v>
      </c>
      <c r="E100" s="16">
        <f t="shared" si="2"/>
        <v>-60000</v>
      </c>
    </row>
    <row r="101" spans="1:5" ht="12.75">
      <c r="A101" s="15" t="s">
        <v>122</v>
      </c>
      <c r="B101" s="14" t="s">
        <v>89</v>
      </c>
      <c r="C101" s="16">
        <v>1570000</v>
      </c>
      <c r="D101" s="16">
        <v>1610000</v>
      </c>
      <c r="E101" s="16">
        <f t="shared" si="2"/>
        <v>-40000</v>
      </c>
    </row>
    <row r="102" spans="1:5" ht="12.75">
      <c r="A102" s="15" t="s">
        <v>123</v>
      </c>
      <c r="B102" s="14" t="s">
        <v>102</v>
      </c>
      <c r="C102" s="16">
        <v>6900000</v>
      </c>
      <c r="D102" s="16">
        <v>6650000</v>
      </c>
      <c r="E102" s="16">
        <f t="shared" si="2"/>
        <v>250000</v>
      </c>
    </row>
    <row r="103" spans="1:5" ht="12.75">
      <c r="A103" s="15" t="s">
        <v>124</v>
      </c>
      <c r="B103" s="14" t="s">
        <v>94</v>
      </c>
      <c r="C103" s="16">
        <v>8000</v>
      </c>
      <c r="D103" s="16">
        <v>120000</v>
      </c>
      <c r="E103" s="16">
        <f t="shared" si="2"/>
        <v>-112000</v>
      </c>
    </row>
    <row r="104" spans="1:5" ht="12.75">
      <c r="A104" s="15" t="s">
        <v>125</v>
      </c>
      <c r="B104" s="14" t="s">
        <v>90</v>
      </c>
      <c r="C104" s="16">
        <v>6300000</v>
      </c>
      <c r="D104" s="16">
        <v>6125000</v>
      </c>
      <c r="E104" s="16">
        <f t="shared" si="2"/>
        <v>175000</v>
      </c>
    </row>
    <row r="105" spans="1:5" ht="12.75">
      <c r="A105" s="15" t="s">
        <v>126</v>
      </c>
      <c r="B105" s="14" t="s">
        <v>307</v>
      </c>
      <c r="C105" s="16">
        <v>11000</v>
      </c>
      <c r="D105" s="16">
        <v>7000</v>
      </c>
      <c r="E105" s="16">
        <f t="shared" si="2"/>
        <v>4000</v>
      </c>
    </row>
    <row r="106" spans="1:5" ht="12.75">
      <c r="A106" s="15"/>
      <c r="B106" s="14" t="s">
        <v>280</v>
      </c>
      <c r="C106" s="16">
        <f>C68+C69+C70+C71+C72+C80+C81+C82+C83+C88+C89+C90+C91+C92+C93+C94+C95</f>
        <v>751700</v>
      </c>
      <c r="D106" s="16">
        <f>D68+D69+D70+D71+D72+D80+D81+D82+D83+D88+D89+D90+D91+D92+D93+D94+D95</f>
        <v>698100</v>
      </c>
      <c r="E106" s="16">
        <f>E68+E69+E70+E71+E72+E80+E81+E82+E83+E88+E89+E90+E91+E92+E93+E94+E95</f>
        <v>53600</v>
      </c>
    </row>
    <row r="107" spans="1:5" ht="12.75">
      <c r="A107" s="15"/>
      <c r="B107" s="14" t="s">
        <v>281</v>
      </c>
      <c r="C107" s="16">
        <f>C73+C74+C75+C76+C77+C78+C79+C84+C85+C86+C87+C96+C97+C98+C99+C100+C101+C102+C103+C104+C105</f>
        <v>22837500</v>
      </c>
      <c r="D107" s="16">
        <f>D73+D74+D75+D76+D77+D78+D79+D84+D85+D86+D87+D96+D97+D98+D99+D100+D101+D102+D103+D104+D105</f>
        <v>22380700</v>
      </c>
      <c r="E107" s="16">
        <f>E73+E74+E75+E76+E77+E78+E79+E84+E85+E86+E87+E96+E97+E98+E99+E100+E101+E102+E103+E104+E105</f>
        <v>456800</v>
      </c>
    </row>
    <row r="108" spans="1:5" ht="12.75">
      <c r="A108" s="15"/>
      <c r="B108" s="14" t="s">
        <v>284</v>
      </c>
      <c r="E108" s="20">
        <f>E107-E106</f>
        <v>403200</v>
      </c>
    </row>
    <row r="109" spans="1:5" ht="12.75">
      <c r="A109" s="18" t="s">
        <v>292</v>
      </c>
      <c r="E109" s="16"/>
    </row>
    <row r="110" spans="1:5" ht="12.75">
      <c r="A110" s="15" t="s">
        <v>127</v>
      </c>
      <c r="B110" s="14" t="s">
        <v>46</v>
      </c>
      <c r="C110" s="16">
        <v>11000</v>
      </c>
      <c r="D110" s="16">
        <v>1000</v>
      </c>
      <c r="E110" s="16">
        <f aca="true" t="shared" si="3" ref="E110:E126">C110-D110</f>
        <v>10000</v>
      </c>
    </row>
    <row r="111" spans="1:5" ht="12.75">
      <c r="A111" s="15" t="s">
        <v>128</v>
      </c>
      <c r="B111" s="14" t="s">
        <v>129</v>
      </c>
      <c r="C111" s="16">
        <v>0</v>
      </c>
      <c r="D111" s="16">
        <v>15000</v>
      </c>
      <c r="E111" s="16">
        <f t="shared" si="3"/>
        <v>-15000</v>
      </c>
    </row>
    <row r="112" spans="1:5" ht="12.75">
      <c r="A112" s="15" t="s">
        <v>130</v>
      </c>
      <c r="B112" s="14" t="s">
        <v>129</v>
      </c>
      <c r="C112" s="16">
        <v>0</v>
      </c>
      <c r="D112" s="16">
        <v>15000</v>
      </c>
      <c r="E112" s="16">
        <f t="shared" si="3"/>
        <v>-15000</v>
      </c>
    </row>
    <row r="113" spans="1:5" ht="12.75">
      <c r="A113" s="15" t="s">
        <v>132</v>
      </c>
      <c r="B113" s="14" t="s">
        <v>133</v>
      </c>
      <c r="C113" s="16">
        <v>0</v>
      </c>
      <c r="D113" s="16">
        <v>35000</v>
      </c>
      <c r="E113" s="16">
        <f t="shared" si="3"/>
        <v>-35000</v>
      </c>
    </row>
    <row r="114" spans="1:5" ht="12.75">
      <c r="A114" s="15" t="s">
        <v>134</v>
      </c>
      <c r="B114" s="14" t="s">
        <v>129</v>
      </c>
      <c r="C114" s="16">
        <v>500000</v>
      </c>
      <c r="D114" s="16">
        <v>300000</v>
      </c>
      <c r="E114" s="16">
        <f t="shared" si="3"/>
        <v>200000</v>
      </c>
    </row>
    <row r="115" spans="1:5" ht="12.75">
      <c r="A115" s="15" t="s">
        <v>135</v>
      </c>
      <c r="B115" s="14" t="s">
        <v>136</v>
      </c>
      <c r="C115" s="16">
        <v>0</v>
      </c>
      <c r="D115" s="16">
        <v>5000</v>
      </c>
      <c r="E115" s="16">
        <f t="shared" si="3"/>
        <v>-5000</v>
      </c>
    </row>
    <row r="116" spans="1:5" ht="12.75">
      <c r="A116" s="15" t="s">
        <v>137</v>
      </c>
      <c r="B116" s="14" t="s">
        <v>129</v>
      </c>
      <c r="C116" s="16">
        <v>500000</v>
      </c>
      <c r="D116" s="16">
        <v>300000</v>
      </c>
      <c r="E116" s="16">
        <f t="shared" si="3"/>
        <v>200000</v>
      </c>
    </row>
    <row r="117" spans="1:5" ht="12.75">
      <c r="A117" s="15" t="s">
        <v>138</v>
      </c>
      <c r="B117" s="14" t="s">
        <v>129</v>
      </c>
      <c r="C117" s="16">
        <v>0</v>
      </c>
      <c r="D117" s="16">
        <v>3000</v>
      </c>
      <c r="E117" s="16">
        <f t="shared" si="3"/>
        <v>-3000</v>
      </c>
    </row>
    <row r="118" spans="1:5" ht="12.75">
      <c r="A118" s="15" t="s">
        <v>139</v>
      </c>
      <c r="B118" s="14" t="s">
        <v>129</v>
      </c>
      <c r="C118" s="16">
        <v>0</v>
      </c>
      <c r="D118" s="16">
        <v>3000</v>
      </c>
      <c r="E118" s="16">
        <f t="shared" si="3"/>
        <v>-3000</v>
      </c>
    </row>
    <row r="119" spans="1:5" ht="12.75">
      <c r="A119" s="15" t="s">
        <v>140</v>
      </c>
      <c r="B119" s="14" t="s">
        <v>129</v>
      </c>
      <c r="C119" s="16">
        <v>60000</v>
      </c>
      <c r="D119" s="16">
        <v>65000</v>
      </c>
      <c r="E119" s="16">
        <f t="shared" si="3"/>
        <v>-5000</v>
      </c>
    </row>
    <row r="120" spans="1:5" ht="12.75">
      <c r="A120" s="15" t="s">
        <v>141</v>
      </c>
      <c r="B120" s="14" t="s">
        <v>40</v>
      </c>
      <c r="C120" s="16">
        <v>2500</v>
      </c>
      <c r="D120" s="16">
        <v>500</v>
      </c>
      <c r="E120" s="16">
        <f t="shared" si="3"/>
        <v>2000</v>
      </c>
    </row>
    <row r="121" spans="1:5" ht="12.75">
      <c r="A121" s="15" t="s">
        <v>142</v>
      </c>
      <c r="B121" s="14" t="s">
        <v>129</v>
      </c>
      <c r="C121" s="16">
        <v>0</v>
      </c>
      <c r="D121" s="16">
        <v>3000</v>
      </c>
      <c r="E121" s="16">
        <f t="shared" si="3"/>
        <v>-3000</v>
      </c>
    </row>
    <row r="122" spans="1:5" ht="12.75">
      <c r="A122" s="15" t="s">
        <v>143</v>
      </c>
      <c r="B122" s="14" t="s">
        <v>129</v>
      </c>
      <c r="C122" s="16">
        <v>135000</v>
      </c>
      <c r="D122" s="16">
        <v>65000</v>
      </c>
      <c r="E122" s="16">
        <f t="shared" si="3"/>
        <v>70000</v>
      </c>
    </row>
    <row r="123" spans="1:5" ht="12.75">
      <c r="A123" s="15" t="s">
        <v>144</v>
      </c>
      <c r="B123" s="14" t="s">
        <v>129</v>
      </c>
      <c r="C123" s="16">
        <v>0</v>
      </c>
      <c r="D123" s="16">
        <v>1000</v>
      </c>
      <c r="E123" s="16">
        <f t="shared" si="3"/>
        <v>-1000</v>
      </c>
    </row>
    <row r="124" spans="1:5" ht="12.75">
      <c r="A124" s="15" t="s">
        <v>145</v>
      </c>
      <c r="B124" s="14" t="s">
        <v>133</v>
      </c>
      <c r="C124" s="16">
        <v>13000</v>
      </c>
      <c r="D124" s="16">
        <v>50000</v>
      </c>
      <c r="E124" s="16">
        <f t="shared" si="3"/>
        <v>-37000</v>
      </c>
    </row>
    <row r="125" spans="1:5" ht="12.75">
      <c r="A125" s="15" t="s">
        <v>146</v>
      </c>
      <c r="B125" s="14" t="s">
        <v>129</v>
      </c>
      <c r="C125" s="16">
        <v>45000</v>
      </c>
      <c r="D125" s="16">
        <v>25000</v>
      </c>
      <c r="E125" s="16">
        <f t="shared" si="3"/>
        <v>20000</v>
      </c>
    </row>
    <row r="126" spans="1:5" ht="12.75">
      <c r="A126" s="15" t="s">
        <v>147</v>
      </c>
      <c r="B126" s="14" t="s">
        <v>133</v>
      </c>
      <c r="C126" s="16">
        <v>0</v>
      </c>
      <c r="D126" s="16">
        <v>4000</v>
      </c>
      <c r="E126" s="16">
        <f t="shared" si="3"/>
        <v>-4000</v>
      </c>
    </row>
    <row r="127" spans="1:5" ht="12.75">
      <c r="A127" s="15"/>
      <c r="B127" s="14" t="s">
        <v>280</v>
      </c>
      <c r="C127" s="16">
        <f>C110+C120</f>
        <v>13500</v>
      </c>
      <c r="D127" s="16">
        <f>D110+D120</f>
        <v>1500</v>
      </c>
      <c r="E127" s="16">
        <f>E110+E120</f>
        <v>12000</v>
      </c>
    </row>
    <row r="128" spans="1:5" ht="12.75">
      <c r="A128" s="15"/>
      <c r="B128" s="14" t="s">
        <v>281</v>
      </c>
      <c r="C128" s="16">
        <f>C111+C112+C113+C114+C115+C116+C117+C118+C119+C121+C122+C123+C124+C125+C126</f>
        <v>1253000</v>
      </c>
      <c r="D128" s="16">
        <f>D111+D112+D113+D114+D115+D116+D117+D118+D119+D121+D122+D123+D124+D125+D126</f>
        <v>889000</v>
      </c>
      <c r="E128" s="16">
        <f>E111+E112+E113+E114+E115+E116+E117+E118+E119+E121+E122+E123+E124+E125+E126</f>
        <v>364000</v>
      </c>
    </row>
    <row r="129" spans="1:5" ht="12.75">
      <c r="A129" s="15"/>
      <c r="B129" s="14" t="s">
        <v>284</v>
      </c>
      <c r="E129" s="20">
        <f>E128-E127</f>
        <v>352000</v>
      </c>
    </row>
    <row r="130" spans="1:5" ht="12.75">
      <c r="A130" s="18" t="s">
        <v>293</v>
      </c>
      <c r="E130" s="16"/>
    </row>
    <row r="131" spans="1:5" ht="12.75">
      <c r="A131" s="15" t="s">
        <v>148</v>
      </c>
      <c r="B131" s="14" t="s">
        <v>149</v>
      </c>
      <c r="C131" s="16">
        <v>115000</v>
      </c>
      <c r="D131" s="16">
        <v>85000</v>
      </c>
      <c r="E131" s="16">
        <f aca="true" t="shared" si="4" ref="E131:E154">C131-D131</f>
        <v>30000</v>
      </c>
    </row>
    <row r="132" spans="1:5" ht="12.75">
      <c r="A132" s="15" t="s">
        <v>150</v>
      </c>
      <c r="B132" s="14" t="s">
        <v>325</v>
      </c>
      <c r="C132" s="16">
        <v>3500</v>
      </c>
      <c r="D132" s="16">
        <v>2500</v>
      </c>
      <c r="E132" s="16">
        <f t="shared" si="4"/>
        <v>1000</v>
      </c>
    </row>
    <row r="133" spans="1:5" ht="12.75">
      <c r="A133" s="15" t="s">
        <v>151</v>
      </c>
      <c r="B133" s="14" t="s">
        <v>131</v>
      </c>
      <c r="C133" s="16">
        <v>2000</v>
      </c>
      <c r="D133" s="16">
        <v>0</v>
      </c>
      <c r="E133" s="16">
        <f t="shared" si="4"/>
        <v>2000</v>
      </c>
    </row>
    <row r="134" spans="1:5" ht="12.75">
      <c r="A134" s="15" t="s">
        <v>152</v>
      </c>
      <c r="B134" s="14" t="s">
        <v>153</v>
      </c>
      <c r="C134" s="16">
        <v>37000</v>
      </c>
      <c r="D134" s="16">
        <v>25000</v>
      </c>
      <c r="E134" s="16">
        <f t="shared" si="4"/>
        <v>12000</v>
      </c>
    </row>
    <row r="135" spans="1:5" ht="12.75">
      <c r="A135" s="15" t="s">
        <v>154</v>
      </c>
      <c r="B135" s="14" t="s">
        <v>309</v>
      </c>
      <c r="C135" s="16">
        <v>102000</v>
      </c>
      <c r="D135" s="16">
        <v>90000</v>
      </c>
      <c r="E135" s="16">
        <f t="shared" si="4"/>
        <v>12000</v>
      </c>
    </row>
    <row r="136" spans="1:5" ht="12.75">
      <c r="A136" s="15" t="s">
        <v>155</v>
      </c>
      <c r="B136" s="14" t="s">
        <v>320</v>
      </c>
      <c r="C136" s="16">
        <v>50000</v>
      </c>
      <c r="D136" s="16">
        <v>30000</v>
      </c>
      <c r="E136" s="16">
        <f t="shared" si="4"/>
        <v>20000</v>
      </c>
    </row>
    <row r="137" spans="1:5" ht="12.75">
      <c r="A137" s="15" t="s">
        <v>156</v>
      </c>
      <c r="B137" s="14" t="s">
        <v>157</v>
      </c>
      <c r="C137" s="16">
        <v>90000</v>
      </c>
      <c r="D137" s="16">
        <v>0</v>
      </c>
      <c r="E137" s="16">
        <f t="shared" si="4"/>
        <v>90000</v>
      </c>
    </row>
    <row r="138" spans="1:5" ht="12.75">
      <c r="A138" s="15" t="s">
        <v>158</v>
      </c>
      <c r="B138" s="14" t="s">
        <v>159</v>
      </c>
      <c r="C138" s="16">
        <v>10000</v>
      </c>
      <c r="D138" s="16">
        <v>6000</v>
      </c>
      <c r="E138" s="16">
        <f t="shared" si="4"/>
        <v>4000</v>
      </c>
    </row>
    <row r="139" spans="1:5" ht="12.75">
      <c r="A139" s="15" t="s">
        <v>160</v>
      </c>
      <c r="B139" s="14" t="s">
        <v>321</v>
      </c>
      <c r="C139" s="16">
        <v>1400</v>
      </c>
      <c r="D139" s="16">
        <v>6400</v>
      </c>
      <c r="E139" s="16">
        <f t="shared" si="4"/>
        <v>-5000</v>
      </c>
    </row>
    <row r="140" spans="1:5" ht="12.75">
      <c r="A140" s="15" t="s">
        <v>161</v>
      </c>
      <c r="B140" s="14" t="s">
        <v>162</v>
      </c>
      <c r="C140" s="16">
        <v>50000</v>
      </c>
      <c r="D140" s="16">
        <v>34000</v>
      </c>
      <c r="E140" s="16">
        <f t="shared" si="4"/>
        <v>16000</v>
      </c>
    </row>
    <row r="141" spans="1:5" ht="12.75">
      <c r="A141" s="15" t="s">
        <v>163</v>
      </c>
      <c r="B141" s="14" t="s">
        <v>40</v>
      </c>
      <c r="C141" s="16">
        <v>66000</v>
      </c>
      <c r="D141" s="16">
        <v>90000</v>
      </c>
      <c r="E141" s="16">
        <f t="shared" si="4"/>
        <v>-24000</v>
      </c>
    </row>
    <row r="142" spans="1:5" ht="12.75">
      <c r="A142" s="15" t="s">
        <v>273</v>
      </c>
      <c r="B142" s="14" t="s">
        <v>272</v>
      </c>
      <c r="C142" s="16">
        <v>2000</v>
      </c>
      <c r="D142" s="16">
        <v>0</v>
      </c>
      <c r="E142" s="16">
        <f t="shared" si="4"/>
        <v>2000</v>
      </c>
    </row>
    <row r="143" spans="1:5" ht="12.75">
      <c r="A143" s="15" t="s">
        <v>164</v>
      </c>
      <c r="B143" s="14" t="s">
        <v>165</v>
      </c>
      <c r="C143" s="16">
        <v>19000</v>
      </c>
      <c r="D143" s="16">
        <v>13000</v>
      </c>
      <c r="E143" s="16">
        <f t="shared" si="4"/>
        <v>6000</v>
      </c>
    </row>
    <row r="144" spans="1:5" ht="12.75">
      <c r="A144" s="15" t="s">
        <v>166</v>
      </c>
      <c r="B144" s="14" t="s">
        <v>167</v>
      </c>
      <c r="C144" s="16">
        <v>0</v>
      </c>
      <c r="D144" s="16">
        <v>5000</v>
      </c>
      <c r="E144" s="16">
        <f t="shared" si="4"/>
        <v>-5000</v>
      </c>
    </row>
    <row r="145" spans="1:5" ht="12.75">
      <c r="A145" s="15" t="s">
        <v>168</v>
      </c>
      <c r="B145" s="14" t="s">
        <v>153</v>
      </c>
      <c r="C145" s="16">
        <v>110000</v>
      </c>
      <c r="D145" s="16">
        <v>90000</v>
      </c>
      <c r="E145" s="16">
        <f t="shared" si="4"/>
        <v>20000</v>
      </c>
    </row>
    <row r="146" spans="1:5" ht="12.75">
      <c r="A146" s="15" t="s">
        <v>169</v>
      </c>
      <c r="B146" s="14" t="s">
        <v>310</v>
      </c>
      <c r="C146" s="16">
        <v>45000</v>
      </c>
      <c r="D146" s="16">
        <v>35000</v>
      </c>
      <c r="E146" s="16">
        <f t="shared" si="4"/>
        <v>10000</v>
      </c>
    </row>
    <row r="147" spans="1:5" ht="12.75">
      <c r="A147" s="15" t="s">
        <v>170</v>
      </c>
      <c r="B147" s="14" t="s">
        <v>321</v>
      </c>
      <c r="C147" s="16">
        <v>15000</v>
      </c>
      <c r="D147" s="16">
        <v>5000</v>
      </c>
      <c r="E147" s="16">
        <f t="shared" si="4"/>
        <v>10000</v>
      </c>
    </row>
    <row r="148" spans="1:5" ht="12.75">
      <c r="A148" s="15" t="s">
        <v>171</v>
      </c>
      <c r="B148" s="14" t="s">
        <v>149</v>
      </c>
      <c r="C148" s="16">
        <v>109000</v>
      </c>
      <c r="D148" s="16">
        <v>92000</v>
      </c>
      <c r="E148" s="16">
        <f t="shared" si="4"/>
        <v>17000</v>
      </c>
    </row>
    <row r="149" spans="1:5" ht="12.75">
      <c r="A149" s="15" t="s">
        <v>172</v>
      </c>
      <c r="B149" s="14" t="s">
        <v>313</v>
      </c>
      <c r="C149" s="16">
        <v>215000</v>
      </c>
      <c r="D149" s="16">
        <v>250000</v>
      </c>
      <c r="E149" s="16">
        <f t="shared" si="4"/>
        <v>-35000</v>
      </c>
    </row>
    <row r="150" spans="1:5" ht="12.75">
      <c r="A150" s="15" t="s">
        <v>173</v>
      </c>
      <c r="B150" s="14" t="s">
        <v>325</v>
      </c>
      <c r="C150" s="16">
        <v>2000</v>
      </c>
      <c r="D150" s="16">
        <v>0</v>
      </c>
      <c r="E150" s="16">
        <f t="shared" si="4"/>
        <v>2000</v>
      </c>
    </row>
    <row r="151" spans="1:5" ht="12.75">
      <c r="A151" s="15" t="s">
        <v>274</v>
      </c>
      <c r="B151" s="14" t="s">
        <v>272</v>
      </c>
      <c r="C151" s="16">
        <v>17000</v>
      </c>
      <c r="E151" s="16">
        <f t="shared" si="4"/>
        <v>17000</v>
      </c>
    </row>
    <row r="152" spans="1:5" ht="12.75">
      <c r="A152" s="15" t="s">
        <v>174</v>
      </c>
      <c r="B152" s="14" t="s">
        <v>167</v>
      </c>
      <c r="C152" s="16">
        <v>85000</v>
      </c>
      <c r="D152" s="16">
        <v>115000</v>
      </c>
      <c r="E152" s="16">
        <f t="shared" si="4"/>
        <v>-30000</v>
      </c>
    </row>
    <row r="153" spans="1:5" ht="12.75">
      <c r="A153" s="15" t="s">
        <v>175</v>
      </c>
      <c r="B153" s="14" t="s">
        <v>153</v>
      </c>
      <c r="C153" s="16">
        <v>280000</v>
      </c>
      <c r="D153" s="16">
        <v>250000</v>
      </c>
      <c r="E153" s="16">
        <f t="shared" si="4"/>
        <v>30000</v>
      </c>
    </row>
    <row r="154" spans="1:5" ht="12.75">
      <c r="A154" s="15" t="s">
        <v>176</v>
      </c>
      <c r="B154" s="14" t="s">
        <v>310</v>
      </c>
      <c r="C154" s="16">
        <v>13000</v>
      </c>
      <c r="D154" s="16">
        <v>11000</v>
      </c>
      <c r="E154" s="16">
        <f t="shared" si="4"/>
        <v>2000</v>
      </c>
    </row>
    <row r="155" spans="1:5" ht="12.75">
      <c r="A155" s="15"/>
      <c r="B155" s="14" t="s">
        <v>280</v>
      </c>
      <c r="C155" s="16">
        <f>C131+C132+C140+C141+C148+C149+C150</f>
        <v>560500</v>
      </c>
      <c r="D155" s="16">
        <f>D131+D132+D140+D141+D148+D149+D150</f>
        <v>553500</v>
      </c>
      <c r="E155" s="16">
        <f>E131+E132+E140+E141+E148+E149+E150</f>
        <v>7000</v>
      </c>
    </row>
    <row r="156" spans="1:5" ht="12.75">
      <c r="A156" s="15"/>
      <c r="B156" s="14" t="s">
        <v>281</v>
      </c>
      <c r="C156" s="16">
        <f>C133+C134+C135+C136+C137+C138+C139+C142+C143+C144+C145+C146+C147+C151+C152+C153+C154</f>
        <v>878400</v>
      </c>
      <c r="D156" s="16">
        <f>D133+D134+D135+D136+D137+D138+D139+D142+D143+D144+D145+D146+D147+D151+D152+D153+D154</f>
        <v>681400</v>
      </c>
      <c r="E156" s="16">
        <f>E133+E134+E135+E136+E137+E138+E139+E142+E143+E144+E145+E146+E147+E151+E152+E153+E154</f>
        <v>197000</v>
      </c>
    </row>
    <row r="157" spans="1:5" ht="12.75">
      <c r="A157" s="15"/>
      <c r="B157" s="14" t="s">
        <v>284</v>
      </c>
      <c r="E157" s="20">
        <f>E156-E155</f>
        <v>190000</v>
      </c>
    </row>
    <row r="158" ht="12.75">
      <c r="A158" s="18" t="s">
        <v>294</v>
      </c>
    </row>
    <row r="159" spans="1:5" ht="12.75">
      <c r="A159" s="15" t="s">
        <v>177</v>
      </c>
      <c r="B159" s="14" t="s">
        <v>178</v>
      </c>
      <c r="C159" s="16">
        <v>22900000</v>
      </c>
      <c r="D159" s="16">
        <v>20400000</v>
      </c>
      <c r="E159" s="16">
        <f>C159-D159</f>
        <v>2500000</v>
      </c>
    </row>
    <row r="160" spans="1:5" ht="12.75">
      <c r="A160" s="15"/>
      <c r="B160" s="14" t="s">
        <v>280</v>
      </c>
      <c r="C160" s="16">
        <f>C159</f>
        <v>22900000</v>
      </c>
      <c r="D160" s="16">
        <f>D159</f>
        <v>20400000</v>
      </c>
      <c r="E160" s="16">
        <f>E159</f>
        <v>2500000</v>
      </c>
    </row>
    <row r="161" spans="1:5" ht="12.75">
      <c r="A161" s="15"/>
      <c r="B161" s="14" t="s">
        <v>281</v>
      </c>
      <c r="C161" s="16">
        <v>0</v>
      </c>
      <c r="D161" s="16">
        <v>0</v>
      </c>
      <c r="E161" s="16">
        <v>0</v>
      </c>
    </row>
    <row r="162" spans="1:5" ht="12.75">
      <c r="A162" s="15"/>
      <c r="B162" s="14" t="s">
        <v>284</v>
      </c>
      <c r="E162" s="20">
        <f>E161-E160</f>
        <v>-2500000</v>
      </c>
    </row>
    <row r="163" spans="1:5" ht="12.75">
      <c r="A163" s="18" t="s">
        <v>295</v>
      </c>
      <c r="E163" s="16"/>
    </row>
    <row r="164" spans="1:5" ht="12.75">
      <c r="A164" s="15" t="s">
        <v>181</v>
      </c>
      <c r="B164" s="14" t="s">
        <v>31</v>
      </c>
      <c r="C164" s="16">
        <v>600000</v>
      </c>
      <c r="D164" s="16">
        <v>500000</v>
      </c>
      <c r="E164" s="16">
        <f aca="true" t="shared" si="5" ref="E164:E174">C164-D164</f>
        <v>100000</v>
      </c>
    </row>
    <row r="165" spans="1:5" ht="12.75">
      <c r="A165" s="15" t="s">
        <v>182</v>
      </c>
      <c r="B165" s="14" t="s">
        <v>183</v>
      </c>
      <c r="C165" s="16">
        <v>66000</v>
      </c>
      <c r="D165" s="16">
        <v>10000</v>
      </c>
      <c r="E165" s="16">
        <f t="shared" si="5"/>
        <v>56000</v>
      </c>
    </row>
    <row r="166" spans="1:5" ht="12.75">
      <c r="A166" s="15" t="s">
        <v>184</v>
      </c>
      <c r="B166" s="14" t="s">
        <v>325</v>
      </c>
      <c r="C166" s="16">
        <v>1000</v>
      </c>
      <c r="D166" s="16">
        <v>5000</v>
      </c>
      <c r="E166" s="16">
        <f t="shared" si="5"/>
        <v>-4000</v>
      </c>
    </row>
    <row r="167" spans="1:5" ht="12.75">
      <c r="A167" s="15" t="s">
        <v>185</v>
      </c>
      <c r="B167" s="14" t="s">
        <v>179</v>
      </c>
      <c r="C167" s="16">
        <v>5000</v>
      </c>
      <c r="D167" s="16">
        <v>2000</v>
      </c>
      <c r="E167" s="16">
        <f t="shared" si="5"/>
        <v>3000</v>
      </c>
    </row>
    <row r="168" spans="1:5" ht="12.75">
      <c r="A168" s="15" t="s">
        <v>186</v>
      </c>
      <c r="B168" s="14" t="s">
        <v>180</v>
      </c>
      <c r="C168" s="16">
        <v>10000</v>
      </c>
      <c r="D168" s="16">
        <v>12000</v>
      </c>
      <c r="E168" s="16">
        <f t="shared" si="5"/>
        <v>-2000</v>
      </c>
    </row>
    <row r="169" spans="1:5" ht="12.75">
      <c r="A169" s="15" t="s">
        <v>187</v>
      </c>
      <c r="B169" s="14" t="s">
        <v>188</v>
      </c>
      <c r="C169" s="16">
        <v>425000</v>
      </c>
      <c r="D169" s="16">
        <v>500000</v>
      </c>
      <c r="E169" s="16">
        <f t="shared" si="5"/>
        <v>-75000</v>
      </c>
    </row>
    <row r="170" spans="1:5" ht="12.75">
      <c r="A170" s="15" t="s">
        <v>189</v>
      </c>
      <c r="B170" s="14" t="s">
        <v>190</v>
      </c>
      <c r="C170" s="16">
        <v>370000</v>
      </c>
      <c r="D170" s="16">
        <v>400000</v>
      </c>
      <c r="E170" s="16">
        <f t="shared" si="5"/>
        <v>-30000</v>
      </c>
    </row>
    <row r="171" spans="1:5" ht="12.75">
      <c r="A171" s="15" t="s">
        <v>191</v>
      </c>
      <c r="B171" s="14" t="s">
        <v>192</v>
      </c>
      <c r="C171" s="16">
        <v>65000</v>
      </c>
      <c r="D171" s="16">
        <v>70000</v>
      </c>
      <c r="E171" s="16">
        <f t="shared" si="5"/>
        <v>-5000</v>
      </c>
    </row>
    <row r="172" spans="1:5" ht="12.75">
      <c r="A172" s="15" t="s">
        <v>193</v>
      </c>
      <c r="B172" s="14" t="s">
        <v>194</v>
      </c>
      <c r="C172" s="16">
        <v>150000</v>
      </c>
      <c r="D172" s="16">
        <v>160000</v>
      </c>
      <c r="E172" s="16">
        <f t="shared" si="5"/>
        <v>-10000</v>
      </c>
    </row>
    <row r="173" spans="1:5" ht="12.75">
      <c r="A173" s="15" t="s">
        <v>195</v>
      </c>
      <c r="B173" s="14" t="s">
        <v>196</v>
      </c>
      <c r="C173" s="16">
        <v>330000</v>
      </c>
      <c r="D173" s="16">
        <v>360000</v>
      </c>
      <c r="E173" s="16">
        <f t="shared" si="5"/>
        <v>-30000</v>
      </c>
    </row>
    <row r="174" spans="1:5" ht="12.75">
      <c r="A174" s="15" t="s">
        <v>197</v>
      </c>
      <c r="B174" s="14" t="s">
        <v>306</v>
      </c>
      <c r="C174" s="16">
        <v>2000</v>
      </c>
      <c r="D174" s="16">
        <v>3000</v>
      </c>
      <c r="E174" s="16">
        <f t="shared" si="5"/>
        <v>-1000</v>
      </c>
    </row>
    <row r="175" spans="1:5" ht="12.75">
      <c r="A175" s="15"/>
      <c r="B175" s="14" t="s">
        <v>280</v>
      </c>
      <c r="C175" s="16">
        <f>C166+C167+C168</f>
        <v>16000</v>
      </c>
      <c r="D175" s="16">
        <f>D166+D167+D168</f>
        <v>19000</v>
      </c>
      <c r="E175" s="16">
        <f>E166+E167+E168</f>
        <v>-3000</v>
      </c>
    </row>
    <row r="176" spans="1:5" ht="12.75">
      <c r="A176" s="15"/>
      <c r="B176" s="14" t="s">
        <v>281</v>
      </c>
      <c r="C176" s="16">
        <f>C164+C165+C169+C170+C171+C172+C173+C174</f>
        <v>2008000</v>
      </c>
      <c r="D176" s="16">
        <f>D164+D165+D169+D170+D171+D172+D173+D174</f>
        <v>2003000</v>
      </c>
      <c r="E176" s="16">
        <f>E164+E165+E169+E170+E171+E172+E173+E174</f>
        <v>5000</v>
      </c>
    </row>
    <row r="177" spans="1:5" ht="12.75">
      <c r="A177" s="15"/>
      <c r="B177" s="14" t="s">
        <v>284</v>
      </c>
      <c r="E177" s="20">
        <f>E176-E175</f>
        <v>8000</v>
      </c>
    </row>
    <row r="178" spans="1:5" ht="12.75">
      <c r="A178" s="18" t="s">
        <v>296</v>
      </c>
      <c r="E178" s="16"/>
    </row>
    <row r="179" spans="1:5" ht="12.75">
      <c r="A179" s="15" t="s">
        <v>198</v>
      </c>
      <c r="B179" s="14" t="s">
        <v>149</v>
      </c>
      <c r="C179" s="16">
        <v>1820000</v>
      </c>
      <c r="D179" s="16">
        <v>1785000</v>
      </c>
      <c r="E179" s="16">
        <f>C179-D179</f>
        <v>35000</v>
      </c>
    </row>
    <row r="180" spans="1:5" ht="12.75">
      <c r="A180" s="15"/>
      <c r="B180" s="14" t="s">
        <v>280</v>
      </c>
      <c r="C180" s="16">
        <f>C179</f>
        <v>1820000</v>
      </c>
      <c r="D180" s="16">
        <f>D179</f>
        <v>1785000</v>
      </c>
      <c r="E180" s="16">
        <f>E179</f>
        <v>35000</v>
      </c>
    </row>
    <row r="181" spans="1:5" ht="12.75">
      <c r="A181" s="15"/>
      <c r="B181" s="14" t="s">
        <v>281</v>
      </c>
      <c r="C181" s="16">
        <v>0</v>
      </c>
      <c r="D181" s="16">
        <v>0</v>
      </c>
      <c r="E181" s="16">
        <v>0</v>
      </c>
    </row>
    <row r="182" spans="1:5" ht="12.75">
      <c r="A182" s="15"/>
      <c r="B182" s="14" t="s">
        <v>284</v>
      </c>
      <c r="E182" s="20">
        <f>E181-E180</f>
        <v>-35000</v>
      </c>
    </row>
    <row r="183" spans="1:5" ht="12.75">
      <c r="A183" s="18" t="s">
        <v>297</v>
      </c>
      <c r="E183" s="16"/>
    </row>
    <row r="184" spans="1:5" ht="12.75">
      <c r="A184" s="15" t="s">
        <v>199</v>
      </c>
      <c r="B184" s="14" t="s">
        <v>3</v>
      </c>
      <c r="C184" s="16">
        <v>1500</v>
      </c>
      <c r="D184" s="16">
        <v>0</v>
      </c>
      <c r="E184" s="16">
        <f aca="true" t="shared" si="6" ref="E184:E201">C184-D184</f>
        <v>1500</v>
      </c>
    </row>
    <row r="185" spans="1:5" ht="12.75">
      <c r="A185" s="15" t="s">
        <v>200</v>
      </c>
      <c r="B185" s="14" t="s">
        <v>201</v>
      </c>
      <c r="C185" s="16">
        <v>400000</v>
      </c>
      <c r="D185" s="16">
        <v>103000</v>
      </c>
      <c r="E185" s="16">
        <f t="shared" si="6"/>
        <v>297000</v>
      </c>
    </row>
    <row r="186" spans="1:5" ht="12.75">
      <c r="A186" s="15" t="s">
        <v>202</v>
      </c>
      <c r="B186" s="14" t="s">
        <v>203</v>
      </c>
      <c r="C186" s="16">
        <f>C196*0.291</f>
        <v>5092500</v>
      </c>
      <c r="D186" s="16">
        <v>4656000</v>
      </c>
      <c r="E186" s="16">
        <f t="shared" si="6"/>
        <v>436500</v>
      </c>
    </row>
    <row r="187" spans="1:5" s="6" customFormat="1" ht="12.75">
      <c r="A187" s="17" t="s">
        <v>204</v>
      </c>
      <c r="B187" s="6" t="s">
        <v>203</v>
      </c>
      <c r="C187" s="5">
        <v>311000</v>
      </c>
      <c r="D187" s="5">
        <v>311000</v>
      </c>
      <c r="E187" s="5">
        <f t="shared" si="6"/>
        <v>0</v>
      </c>
    </row>
    <row r="188" spans="1:5" ht="12.75">
      <c r="A188" s="15" t="s">
        <v>205</v>
      </c>
      <c r="B188" s="14" t="s">
        <v>325</v>
      </c>
      <c r="C188" s="16">
        <v>0</v>
      </c>
      <c r="D188" s="16">
        <v>1000</v>
      </c>
      <c r="E188" s="16">
        <f t="shared" si="6"/>
        <v>-1000</v>
      </c>
    </row>
    <row r="189" spans="1:5" ht="12.75">
      <c r="A189" s="15" t="s">
        <v>206</v>
      </c>
      <c r="B189" s="14" t="s">
        <v>10</v>
      </c>
      <c r="C189" s="16">
        <v>0</v>
      </c>
      <c r="D189" s="16">
        <v>1000</v>
      </c>
      <c r="E189" s="16">
        <f t="shared" si="6"/>
        <v>-1000</v>
      </c>
    </row>
    <row r="190" spans="1:5" ht="12.75">
      <c r="A190" s="15" t="s">
        <v>207</v>
      </c>
      <c r="B190" s="14" t="s">
        <v>10</v>
      </c>
      <c r="C190" s="16">
        <v>0</v>
      </c>
      <c r="D190" s="16">
        <v>500</v>
      </c>
      <c r="E190" s="16">
        <f t="shared" si="6"/>
        <v>-500</v>
      </c>
    </row>
    <row r="191" spans="1:5" ht="12.75">
      <c r="A191" s="15" t="s">
        <v>208</v>
      </c>
      <c r="B191" s="14" t="s">
        <v>12</v>
      </c>
      <c r="C191" s="16">
        <v>1000</v>
      </c>
      <c r="D191" s="16">
        <v>10000</v>
      </c>
      <c r="E191" s="16">
        <f t="shared" si="6"/>
        <v>-9000</v>
      </c>
    </row>
    <row r="192" spans="1:5" ht="12.75">
      <c r="A192" s="15" t="s">
        <v>209</v>
      </c>
      <c r="B192" s="14" t="s">
        <v>12</v>
      </c>
      <c r="C192" s="16">
        <v>1000</v>
      </c>
      <c r="D192" s="16">
        <v>10000</v>
      </c>
      <c r="E192" s="16">
        <f t="shared" si="6"/>
        <v>-9000</v>
      </c>
    </row>
    <row r="193" spans="1:5" ht="12.75">
      <c r="A193" s="15" t="s">
        <v>210</v>
      </c>
      <c r="B193" s="14" t="s">
        <v>16</v>
      </c>
      <c r="C193" s="16">
        <v>500000</v>
      </c>
      <c r="D193" s="16">
        <v>10000</v>
      </c>
      <c r="E193" s="16">
        <f t="shared" si="6"/>
        <v>490000</v>
      </c>
    </row>
    <row r="194" spans="1:5" ht="12.75">
      <c r="A194" s="15" t="s">
        <v>211</v>
      </c>
      <c r="B194" s="14" t="s">
        <v>16</v>
      </c>
      <c r="C194" s="16">
        <v>1000</v>
      </c>
      <c r="D194" s="16">
        <v>10000</v>
      </c>
      <c r="E194" s="16">
        <f t="shared" si="6"/>
        <v>-9000</v>
      </c>
    </row>
    <row r="195" spans="1:5" ht="12.75">
      <c r="A195" s="15" t="s">
        <v>212</v>
      </c>
      <c r="B195" s="14" t="s">
        <v>213</v>
      </c>
      <c r="C195" s="16">
        <v>5000</v>
      </c>
      <c r="D195" s="16">
        <v>1000</v>
      </c>
      <c r="E195" s="16">
        <f t="shared" si="6"/>
        <v>4000</v>
      </c>
    </row>
    <row r="196" spans="1:5" ht="12.75">
      <c r="A196" s="15" t="s">
        <v>214</v>
      </c>
      <c r="B196" s="14" t="s">
        <v>215</v>
      </c>
      <c r="C196" s="16">
        <v>17500000</v>
      </c>
      <c r="D196" s="16">
        <v>16000000</v>
      </c>
      <c r="E196" s="16">
        <f t="shared" si="6"/>
        <v>1500000</v>
      </c>
    </row>
    <row r="197" spans="1:5" ht="12.75">
      <c r="A197" s="15" t="s">
        <v>216</v>
      </c>
      <c r="B197" s="14" t="s">
        <v>217</v>
      </c>
      <c r="C197" s="16">
        <v>15000</v>
      </c>
      <c r="D197" s="16">
        <v>10000</v>
      </c>
      <c r="E197" s="16">
        <f t="shared" si="6"/>
        <v>5000</v>
      </c>
    </row>
    <row r="198" spans="1:5" ht="12.75">
      <c r="A198" s="15" t="s">
        <v>218</v>
      </c>
      <c r="B198" s="14" t="s">
        <v>219</v>
      </c>
      <c r="C198" s="16">
        <v>10000</v>
      </c>
      <c r="D198" s="16">
        <v>100000</v>
      </c>
      <c r="E198" s="16">
        <f t="shared" si="6"/>
        <v>-90000</v>
      </c>
    </row>
    <row r="199" spans="1:5" ht="12.75">
      <c r="A199" s="15" t="s">
        <v>220</v>
      </c>
      <c r="B199" s="14" t="s">
        <v>26</v>
      </c>
      <c r="C199" s="16">
        <v>160000</v>
      </c>
      <c r="D199" s="16">
        <v>150000</v>
      </c>
      <c r="E199" s="16">
        <f t="shared" si="6"/>
        <v>10000</v>
      </c>
    </row>
    <row r="200" spans="1:5" ht="12.75">
      <c r="A200" s="15" t="s">
        <v>221</v>
      </c>
      <c r="B200" s="14" t="s">
        <v>222</v>
      </c>
      <c r="C200" s="16">
        <v>1000</v>
      </c>
      <c r="D200" s="16">
        <v>0</v>
      </c>
      <c r="E200" s="16">
        <f t="shared" si="6"/>
        <v>1000</v>
      </c>
    </row>
    <row r="201" spans="1:5" ht="12.75">
      <c r="A201" s="15" t="s">
        <v>223</v>
      </c>
      <c r="B201" s="14" t="s">
        <v>224</v>
      </c>
      <c r="C201" s="16">
        <v>725000</v>
      </c>
      <c r="D201" s="16">
        <v>529000</v>
      </c>
      <c r="E201" s="16">
        <f t="shared" si="6"/>
        <v>196000</v>
      </c>
    </row>
    <row r="202" spans="1:5" ht="12.75">
      <c r="A202" s="15"/>
      <c r="B202" s="14" t="s">
        <v>280</v>
      </c>
      <c r="C202" s="16">
        <f>SUM(C184:C194)</f>
        <v>6308000</v>
      </c>
      <c r="D202" s="16">
        <f>SUM(D184:D194)</f>
        <v>5112500</v>
      </c>
      <c r="E202" s="16">
        <f>SUM(E184:E194)</f>
        <v>1195500</v>
      </c>
    </row>
    <row r="203" spans="1:5" ht="12.75">
      <c r="A203" s="15"/>
      <c r="B203" s="14" t="s">
        <v>281</v>
      </c>
      <c r="C203" s="16">
        <f>SUM(C195:C201)</f>
        <v>18416000</v>
      </c>
      <c r="D203" s="16">
        <f>SUM(D195:D201)</f>
        <v>16790000</v>
      </c>
      <c r="E203" s="16">
        <f>SUM(E195:E201)</f>
        <v>1626000</v>
      </c>
    </row>
    <row r="204" spans="1:5" ht="12.75">
      <c r="A204" s="15"/>
      <c r="B204" s="14" t="s">
        <v>284</v>
      </c>
      <c r="E204" s="20">
        <f>E203-E202</f>
        <v>430500</v>
      </c>
    </row>
    <row r="205" spans="1:5" ht="12.75">
      <c r="A205" s="18" t="s">
        <v>330</v>
      </c>
      <c r="E205" s="16"/>
    </row>
    <row r="206" spans="1:5" ht="12.75">
      <c r="A206" s="15" t="s">
        <v>225</v>
      </c>
      <c r="B206" s="14" t="s">
        <v>226</v>
      </c>
      <c r="C206" s="16">
        <v>636000</v>
      </c>
      <c r="D206" s="16">
        <v>750000</v>
      </c>
      <c r="E206" s="16">
        <f aca="true" t="shared" si="7" ref="E206:E243">C206-D206</f>
        <v>-114000</v>
      </c>
    </row>
    <row r="207" spans="1:5" ht="12.75">
      <c r="A207" s="15" t="s">
        <v>227</v>
      </c>
      <c r="B207" s="14" t="s">
        <v>312</v>
      </c>
      <c r="C207" s="16">
        <v>7000</v>
      </c>
      <c r="D207" s="16">
        <v>1000</v>
      </c>
      <c r="E207" s="16">
        <f t="shared" si="7"/>
        <v>6000</v>
      </c>
    </row>
    <row r="208" spans="1:5" ht="12.75">
      <c r="A208" s="15" t="s">
        <v>228</v>
      </c>
      <c r="B208" s="14" t="s">
        <v>10</v>
      </c>
      <c r="C208" s="16">
        <v>500</v>
      </c>
      <c r="D208" s="16">
        <v>0</v>
      </c>
      <c r="E208" s="16">
        <f t="shared" si="7"/>
        <v>500</v>
      </c>
    </row>
    <row r="209" spans="1:5" ht="12.75">
      <c r="A209" s="15" t="s">
        <v>229</v>
      </c>
      <c r="B209" s="14" t="s">
        <v>16</v>
      </c>
      <c r="C209" s="16">
        <v>20000</v>
      </c>
      <c r="D209" s="16">
        <v>30000</v>
      </c>
      <c r="E209" s="16">
        <f t="shared" si="7"/>
        <v>-10000</v>
      </c>
    </row>
    <row r="210" spans="1:5" ht="12.75">
      <c r="A210" s="15" t="s">
        <v>230</v>
      </c>
      <c r="B210" s="14" t="s">
        <v>231</v>
      </c>
      <c r="C210" s="16">
        <v>3800000</v>
      </c>
      <c r="D210" s="16">
        <v>3600000</v>
      </c>
      <c r="E210" s="16">
        <f t="shared" si="7"/>
        <v>200000</v>
      </c>
    </row>
    <row r="211" spans="1:5" ht="12.75">
      <c r="A211" s="15" t="s">
        <v>232</v>
      </c>
      <c r="B211" s="14" t="s">
        <v>233</v>
      </c>
      <c r="C211" s="16">
        <v>30000</v>
      </c>
      <c r="D211" s="16">
        <v>20000</v>
      </c>
      <c r="E211" s="16">
        <f t="shared" si="7"/>
        <v>10000</v>
      </c>
    </row>
    <row r="212" spans="1:5" ht="12.75">
      <c r="A212" s="15" t="s">
        <v>234</v>
      </c>
      <c r="B212" s="14" t="s">
        <v>235</v>
      </c>
      <c r="C212" s="16">
        <v>10000</v>
      </c>
      <c r="D212" s="16">
        <v>40000</v>
      </c>
      <c r="E212" s="16">
        <f t="shared" si="7"/>
        <v>-30000</v>
      </c>
    </row>
    <row r="213" spans="1:5" ht="12.75">
      <c r="A213" s="15" t="s">
        <v>236</v>
      </c>
      <c r="B213" s="14" t="s">
        <v>231</v>
      </c>
      <c r="C213" s="16">
        <v>80000</v>
      </c>
      <c r="D213" s="16">
        <v>35000</v>
      </c>
      <c r="E213" s="16">
        <f t="shared" si="7"/>
        <v>45000</v>
      </c>
    </row>
    <row r="214" spans="1:5" ht="12.75">
      <c r="A214" s="15" t="s">
        <v>237</v>
      </c>
      <c r="B214" s="14" t="s">
        <v>233</v>
      </c>
      <c r="C214" s="16">
        <v>3000</v>
      </c>
      <c r="D214" s="16">
        <v>0</v>
      </c>
      <c r="E214" s="16">
        <f t="shared" si="7"/>
        <v>3000</v>
      </c>
    </row>
    <row r="215" spans="1:5" ht="12.75">
      <c r="A215" s="15" t="s">
        <v>238</v>
      </c>
      <c r="B215" s="14" t="s">
        <v>312</v>
      </c>
      <c r="C215" s="16">
        <v>230000</v>
      </c>
      <c r="D215" s="16">
        <v>0</v>
      </c>
      <c r="E215" s="16">
        <f t="shared" si="7"/>
        <v>230000</v>
      </c>
    </row>
    <row r="216" spans="1:5" ht="12.75">
      <c r="A216" s="15" t="s">
        <v>239</v>
      </c>
      <c r="B216" s="14" t="s">
        <v>12</v>
      </c>
      <c r="C216" s="16">
        <v>20000</v>
      </c>
      <c r="D216" s="16">
        <v>0</v>
      </c>
      <c r="E216" s="16">
        <f t="shared" si="7"/>
        <v>20000</v>
      </c>
    </row>
    <row r="217" spans="1:5" ht="12.75">
      <c r="A217" s="15" t="s">
        <v>240</v>
      </c>
      <c r="B217" s="14" t="s">
        <v>241</v>
      </c>
      <c r="C217" s="16">
        <v>2000</v>
      </c>
      <c r="D217" s="16">
        <v>0</v>
      </c>
      <c r="E217" s="16">
        <f t="shared" si="7"/>
        <v>2000</v>
      </c>
    </row>
    <row r="218" spans="1:5" ht="12.75">
      <c r="A218" s="15" t="s">
        <v>243</v>
      </c>
      <c r="B218" s="14" t="s">
        <v>244</v>
      </c>
      <c r="C218" s="16">
        <v>145000</v>
      </c>
      <c r="D218" s="16">
        <v>310000</v>
      </c>
      <c r="E218" s="16">
        <f t="shared" si="7"/>
        <v>-165000</v>
      </c>
    </row>
    <row r="219" spans="1:5" ht="12.75">
      <c r="A219" s="15" t="s">
        <v>245</v>
      </c>
      <c r="B219" s="14" t="s">
        <v>50</v>
      </c>
      <c r="C219" s="16">
        <v>680000</v>
      </c>
      <c r="D219" s="16">
        <v>630000</v>
      </c>
      <c r="E219" s="16">
        <f t="shared" si="7"/>
        <v>50000</v>
      </c>
    </row>
    <row r="220" spans="1:5" ht="12.75">
      <c r="A220" s="15" t="s">
        <v>246</v>
      </c>
      <c r="B220" s="14" t="s">
        <v>247</v>
      </c>
      <c r="C220" s="16">
        <v>16000</v>
      </c>
      <c r="D220" s="16">
        <v>0</v>
      </c>
      <c r="E220" s="16">
        <f t="shared" si="7"/>
        <v>16000</v>
      </c>
    </row>
    <row r="221" spans="1:5" ht="12.75">
      <c r="A221" s="15" t="s">
        <v>248</v>
      </c>
      <c r="B221" s="14" t="s">
        <v>14</v>
      </c>
      <c r="C221" s="16">
        <v>3000</v>
      </c>
      <c r="D221" s="16">
        <v>0</v>
      </c>
      <c r="E221" s="16">
        <f t="shared" si="7"/>
        <v>3000</v>
      </c>
    </row>
    <row r="222" spans="1:5" ht="12.75">
      <c r="A222" s="15" t="s">
        <v>249</v>
      </c>
      <c r="B222" s="14" t="s">
        <v>241</v>
      </c>
      <c r="C222" s="16">
        <v>15000</v>
      </c>
      <c r="D222" s="16">
        <v>0</v>
      </c>
      <c r="E222" s="16">
        <f t="shared" si="7"/>
        <v>15000</v>
      </c>
    </row>
    <row r="223" spans="1:5" ht="12.75">
      <c r="A223" s="15" t="s">
        <v>250</v>
      </c>
      <c r="B223" s="14" t="s">
        <v>242</v>
      </c>
      <c r="C223" s="16">
        <v>2050000</v>
      </c>
      <c r="D223" s="16">
        <v>2250000</v>
      </c>
      <c r="E223" s="16">
        <f t="shared" si="7"/>
        <v>-200000</v>
      </c>
    </row>
    <row r="224" spans="1:5" ht="12.75">
      <c r="A224" s="15"/>
      <c r="B224" s="14" t="s">
        <v>280</v>
      </c>
      <c r="C224" s="16">
        <f>C206+C207+C208+C209+C215+C216+C217+C218+C219+C220+C221+C222</f>
        <v>1774500</v>
      </c>
      <c r="D224" s="16">
        <f>D206+D207+D208+D209+D215+D216+D217+D218+D219+D220+D221+D222</f>
        <v>1721000</v>
      </c>
      <c r="E224" s="16">
        <f>E206+E207+E208+E209+E215+E216+E217+E218+E219+E220+E221+E222</f>
        <v>53500</v>
      </c>
    </row>
    <row r="225" spans="1:5" ht="12.75">
      <c r="A225" s="15"/>
      <c r="B225" s="14" t="s">
        <v>281</v>
      </c>
      <c r="C225" s="16">
        <f>C210+C211+C212+C213+C214+C223</f>
        <v>5973000</v>
      </c>
      <c r="D225" s="16">
        <f>D210+D211+D212+D213+D214+D223</f>
        <v>5945000</v>
      </c>
      <c r="E225" s="16">
        <f>E210+E211+E212+E213+E214+E223</f>
        <v>28000</v>
      </c>
    </row>
    <row r="226" spans="1:5" ht="12.75">
      <c r="A226" s="15"/>
      <c r="B226" s="14" t="s">
        <v>284</v>
      </c>
      <c r="E226" s="20">
        <f>E225-E224</f>
        <v>-25500</v>
      </c>
    </row>
    <row r="227" spans="1:5" ht="12.75">
      <c r="A227" s="18" t="s">
        <v>298</v>
      </c>
      <c r="E227" s="16"/>
    </row>
    <row r="228" spans="1:5" ht="12.75">
      <c r="A228" s="15" t="s">
        <v>251</v>
      </c>
      <c r="B228" s="14" t="s">
        <v>319</v>
      </c>
      <c r="C228" s="16">
        <v>1074500</v>
      </c>
      <c r="D228" s="16">
        <v>975000</v>
      </c>
      <c r="E228" s="16">
        <f t="shared" si="7"/>
        <v>99500</v>
      </c>
    </row>
    <row r="229" spans="1:5" ht="12.75">
      <c r="A229" s="15" t="s">
        <v>252</v>
      </c>
      <c r="B229" s="14" t="s">
        <v>318</v>
      </c>
      <c r="C229" s="16">
        <v>827000</v>
      </c>
      <c r="D229" s="16">
        <v>349000</v>
      </c>
      <c r="E229" s="16">
        <f t="shared" si="7"/>
        <v>478000</v>
      </c>
    </row>
    <row r="230" spans="1:5" s="6" customFormat="1" ht="12.75">
      <c r="A230" s="17" t="s">
        <v>314</v>
      </c>
      <c r="B230" s="6" t="s">
        <v>271</v>
      </c>
      <c r="C230" s="5">
        <v>10000</v>
      </c>
      <c r="D230" s="5"/>
      <c r="E230" s="5">
        <f>C230-D230</f>
        <v>10000</v>
      </c>
    </row>
    <row r="231" spans="1:5" ht="12.75">
      <c r="A231" s="15" t="s">
        <v>253</v>
      </c>
      <c r="B231" s="14" t="s">
        <v>254</v>
      </c>
      <c r="C231" s="16">
        <v>-300</v>
      </c>
      <c r="D231" s="16">
        <v>0</v>
      </c>
      <c r="E231" s="16">
        <f t="shared" si="7"/>
        <v>-300</v>
      </c>
    </row>
    <row r="232" spans="1:5" ht="12.75">
      <c r="A232" s="15" t="s">
        <v>255</v>
      </c>
      <c r="B232" s="14" t="s">
        <v>33</v>
      </c>
      <c r="C232" s="16">
        <v>500</v>
      </c>
      <c r="D232" s="16">
        <v>0</v>
      </c>
      <c r="E232" s="16">
        <f t="shared" si="7"/>
        <v>500</v>
      </c>
    </row>
    <row r="233" spans="1:5" ht="12.75">
      <c r="A233" s="15" t="s">
        <v>256</v>
      </c>
      <c r="B233" s="14" t="s">
        <v>317</v>
      </c>
      <c r="C233" s="16">
        <v>3000</v>
      </c>
      <c r="D233" s="16">
        <v>1000</v>
      </c>
      <c r="E233" s="16">
        <f t="shared" si="7"/>
        <v>2000</v>
      </c>
    </row>
    <row r="234" spans="1:5" ht="12.75">
      <c r="A234" s="15" t="s">
        <v>257</v>
      </c>
      <c r="B234" s="14" t="s">
        <v>258</v>
      </c>
      <c r="C234" s="16">
        <v>800</v>
      </c>
      <c r="D234" s="16">
        <v>0</v>
      </c>
      <c r="E234" s="16">
        <f t="shared" si="7"/>
        <v>800</v>
      </c>
    </row>
    <row r="235" spans="1:5" ht="12.75">
      <c r="A235" s="15" t="s">
        <v>259</v>
      </c>
      <c r="B235" s="14" t="s">
        <v>315</v>
      </c>
      <c r="C235" s="16">
        <v>1340000</v>
      </c>
      <c r="D235" s="16">
        <v>1000000</v>
      </c>
      <c r="E235" s="16">
        <f t="shared" si="7"/>
        <v>340000</v>
      </c>
    </row>
    <row r="236" spans="1:5" ht="12.75">
      <c r="A236" s="15" t="s">
        <v>260</v>
      </c>
      <c r="B236" s="14" t="s">
        <v>316</v>
      </c>
      <c r="C236" s="16">
        <v>600000</v>
      </c>
      <c r="D236" s="16">
        <v>350000</v>
      </c>
      <c r="E236" s="16">
        <f t="shared" si="7"/>
        <v>250000</v>
      </c>
    </row>
    <row r="237" spans="1:5" ht="12.75">
      <c r="A237" s="15" t="s">
        <v>261</v>
      </c>
      <c r="B237" s="14" t="s">
        <v>308</v>
      </c>
      <c r="C237" s="16">
        <v>500</v>
      </c>
      <c r="D237" s="16">
        <v>0</v>
      </c>
      <c r="E237" s="16">
        <f t="shared" si="7"/>
        <v>500</v>
      </c>
    </row>
    <row r="238" spans="1:5" ht="12.75">
      <c r="A238" s="15"/>
      <c r="B238" s="14" t="s">
        <v>280</v>
      </c>
      <c r="C238" s="16">
        <f>SUM(C228:C234)</f>
        <v>1915500</v>
      </c>
      <c r="D238" s="16">
        <f>SUM(D228:D234)</f>
        <v>1325000</v>
      </c>
      <c r="E238" s="16">
        <f>SUM(E228:E234)</f>
        <v>590500</v>
      </c>
    </row>
    <row r="239" spans="1:5" ht="12.75">
      <c r="A239" s="15"/>
      <c r="B239" s="14" t="s">
        <v>281</v>
      </c>
      <c r="C239" s="16">
        <f>SUM(C235:C237)</f>
        <v>1940500</v>
      </c>
      <c r="D239" s="16">
        <f>SUM(D235:D237)</f>
        <v>1350000</v>
      </c>
      <c r="E239" s="16">
        <f>SUM(E235:E237)</f>
        <v>590500</v>
      </c>
    </row>
    <row r="240" spans="1:5" ht="12.75">
      <c r="A240" s="15"/>
      <c r="B240" s="14" t="s">
        <v>284</v>
      </c>
      <c r="E240" s="20">
        <f>E239-E238</f>
        <v>0</v>
      </c>
    </row>
    <row r="241" spans="1:5" s="6" customFormat="1" ht="12.75">
      <c r="A241" s="19" t="s">
        <v>299</v>
      </c>
      <c r="C241" s="5"/>
      <c r="D241" s="5"/>
      <c r="E241" s="5"/>
    </row>
    <row r="242" spans="1:5" s="6" customFormat="1" ht="12.75">
      <c r="A242" s="17" t="s">
        <v>262</v>
      </c>
      <c r="B242" s="6" t="s">
        <v>263</v>
      </c>
      <c r="C242" s="5">
        <v>8500</v>
      </c>
      <c r="D242" s="5">
        <v>12500</v>
      </c>
      <c r="E242" s="5">
        <f t="shared" si="7"/>
        <v>-4000</v>
      </c>
    </row>
    <row r="243" spans="1:5" s="6" customFormat="1" ht="12.75">
      <c r="A243" s="17" t="s">
        <v>264</v>
      </c>
      <c r="B243" s="6" t="s">
        <v>265</v>
      </c>
      <c r="C243" s="5">
        <v>34000</v>
      </c>
      <c r="D243" s="5">
        <v>50000</v>
      </c>
      <c r="E243" s="5">
        <f t="shared" si="7"/>
        <v>-16000</v>
      </c>
    </row>
    <row r="244" spans="1:5" s="6" customFormat="1" ht="12.75">
      <c r="A244" s="17"/>
      <c r="B244" s="6" t="s">
        <v>280</v>
      </c>
      <c r="C244" s="5">
        <f aca="true" t="shared" si="8" ref="C244:E245">C242</f>
        <v>8500</v>
      </c>
      <c r="D244" s="5">
        <f t="shared" si="8"/>
        <v>12500</v>
      </c>
      <c r="E244" s="5">
        <f t="shared" si="8"/>
        <v>-4000</v>
      </c>
    </row>
    <row r="245" spans="1:5" s="6" customFormat="1" ht="12.75">
      <c r="A245" s="17"/>
      <c r="B245" s="6" t="s">
        <v>281</v>
      </c>
      <c r="C245" s="5">
        <f t="shared" si="8"/>
        <v>34000</v>
      </c>
      <c r="D245" s="5">
        <f t="shared" si="8"/>
        <v>50000</v>
      </c>
      <c r="E245" s="5">
        <f t="shared" si="8"/>
        <v>-16000</v>
      </c>
    </row>
    <row r="246" spans="1:5" s="6" customFormat="1" ht="12.75">
      <c r="A246" s="17"/>
      <c r="B246" s="6" t="s">
        <v>284</v>
      </c>
      <c r="C246" s="5"/>
      <c r="D246" s="5"/>
      <c r="E246" s="21">
        <f>E245-E244</f>
        <v>-12000</v>
      </c>
    </row>
    <row r="248" spans="1:5" ht="12.75">
      <c r="A248" s="15"/>
      <c r="B248" s="14" t="s">
        <v>300</v>
      </c>
      <c r="C248" s="16">
        <f aca="true" t="shared" si="9" ref="C248:E249">C7+C39+C64+C106+C127+C155+C160+C175+C180+C202+C224+C238+C244</f>
        <v>37291100</v>
      </c>
      <c r="D248" s="16">
        <f t="shared" si="9"/>
        <v>32763300</v>
      </c>
      <c r="E248" s="16">
        <f t="shared" si="9"/>
        <v>4527800</v>
      </c>
    </row>
    <row r="249" spans="2:5" ht="12.75">
      <c r="B249" s="14" t="s">
        <v>301</v>
      </c>
      <c r="C249" s="16">
        <f t="shared" si="9"/>
        <v>59547900</v>
      </c>
      <c r="D249" s="16">
        <f t="shared" si="9"/>
        <v>56266600</v>
      </c>
      <c r="E249" s="16">
        <f t="shared" si="9"/>
        <v>3281300</v>
      </c>
    </row>
    <row r="250" spans="2:5" ht="12.75">
      <c r="B250" s="18" t="s">
        <v>302</v>
      </c>
      <c r="C250" s="20"/>
      <c r="D250" s="20"/>
      <c r="E250" s="20">
        <f>E249-E248</f>
        <v>-1246500</v>
      </c>
    </row>
  </sheetData>
  <autoFilter ref="A1:F246"/>
  <printOptions horizontalCentered="1"/>
  <pageMargins left="0" right="0" top="0.5905511811023623" bottom="0.3937007874015748" header="0" footer="0"/>
  <pageSetup horizontalDpi="300" verticalDpi="300" orientation="portrait" paperSize="9" r:id="rId1"/>
  <headerFooter alignWithMargins="0">
    <oddHeader>&amp;LLandkreis Nienburg/Weser
Sozialamt&amp;R&amp;D</oddHeader>
    <oddFooter>&amp;L&amp;F&amp;C&amp;A&amp;RSeite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8.57421875" style="0" customWidth="1"/>
    <col min="2" max="2" width="14.140625" style="0" customWidth="1"/>
    <col min="3" max="3" width="17.28125" style="0" bestFit="1" customWidth="1"/>
    <col min="4" max="4" width="15.421875" style="0" customWidth="1"/>
    <col min="5" max="6" width="15.421875" style="0" bestFit="1" customWidth="1"/>
    <col min="7" max="7" width="18.8515625" style="0" bestFit="1" customWidth="1"/>
  </cols>
  <sheetData>
    <row r="1" spans="3:7" ht="25.5" customHeight="1">
      <c r="C1" s="2" t="s">
        <v>270</v>
      </c>
      <c r="D1" s="12" t="s">
        <v>275</v>
      </c>
      <c r="E1" s="12" t="s">
        <v>276</v>
      </c>
      <c r="F1" s="12" t="s">
        <v>279</v>
      </c>
      <c r="G1" s="2"/>
    </row>
    <row r="2" spans="1:7" ht="12.75">
      <c r="A2" s="3">
        <v>5</v>
      </c>
      <c r="B2" t="s">
        <v>266</v>
      </c>
      <c r="C2" s="8">
        <v>0</v>
      </c>
      <c r="D2" s="1">
        <v>0</v>
      </c>
      <c r="E2" s="8">
        <v>0</v>
      </c>
      <c r="F2" s="1">
        <v>0</v>
      </c>
      <c r="G2" s="1"/>
    </row>
    <row r="3" spans="2:7" ht="12.75">
      <c r="B3" t="s">
        <v>267</v>
      </c>
      <c r="C3" s="8">
        <v>0</v>
      </c>
      <c r="D3" s="1">
        <v>0</v>
      </c>
      <c r="E3" s="8">
        <v>0</v>
      </c>
      <c r="F3" s="1">
        <v>0</v>
      </c>
      <c r="G3" s="1"/>
    </row>
    <row r="4" spans="2:7" ht="12.75">
      <c r="B4" t="s">
        <v>268</v>
      </c>
      <c r="C4" s="8">
        <v>0</v>
      </c>
      <c r="D4" s="1">
        <v>0</v>
      </c>
      <c r="E4" s="8">
        <v>0</v>
      </c>
      <c r="F4" s="1">
        <v>0</v>
      </c>
      <c r="G4" s="1"/>
    </row>
    <row r="5" spans="1:7" ht="12.75">
      <c r="A5" s="7">
        <v>291</v>
      </c>
      <c r="B5" s="6" t="s">
        <v>266</v>
      </c>
      <c r="C5" s="8">
        <v>2863.68</v>
      </c>
      <c r="D5" s="1">
        <v>4500</v>
      </c>
      <c r="E5" s="8">
        <v>4500</v>
      </c>
      <c r="F5" s="1">
        <v>0</v>
      </c>
      <c r="G5" s="1"/>
    </row>
    <row r="6" spans="1:7" ht="12.75">
      <c r="A6" s="6"/>
      <c r="B6" s="6" t="s">
        <v>267</v>
      </c>
      <c r="C6" s="8">
        <v>243.1</v>
      </c>
      <c r="D6" s="1">
        <v>100</v>
      </c>
      <c r="E6" s="8">
        <v>100</v>
      </c>
      <c r="F6" s="1">
        <v>0</v>
      </c>
      <c r="G6" s="1"/>
    </row>
    <row r="7" spans="1:7" ht="12.75">
      <c r="A7" s="6"/>
      <c r="B7" s="6" t="s">
        <v>268</v>
      </c>
      <c r="C7" s="8">
        <v>2620.58</v>
      </c>
      <c r="D7" s="1">
        <v>4400</v>
      </c>
      <c r="E7" s="8">
        <v>4400</v>
      </c>
      <c r="F7" s="1">
        <v>0</v>
      </c>
      <c r="G7" s="1"/>
    </row>
    <row r="8" spans="1:7" ht="12.75">
      <c r="A8" s="4">
        <v>400</v>
      </c>
      <c r="B8" t="s">
        <v>266</v>
      </c>
      <c r="C8" s="5">
        <v>74935.78</v>
      </c>
      <c r="D8" s="1">
        <v>93940</v>
      </c>
      <c r="E8" s="5">
        <v>86940</v>
      </c>
      <c r="F8" s="1">
        <v>7000</v>
      </c>
      <c r="G8" s="1"/>
    </row>
    <row r="9" spans="1:7" ht="12.75">
      <c r="A9">
        <v>-405</v>
      </c>
      <c r="B9" t="s">
        <v>267</v>
      </c>
      <c r="C9" s="5">
        <v>12330.19</v>
      </c>
      <c r="D9" s="1">
        <v>19300</v>
      </c>
      <c r="E9" s="5">
        <v>9300</v>
      </c>
      <c r="F9" s="1">
        <v>10000</v>
      </c>
      <c r="G9" s="1"/>
    </row>
    <row r="10" spans="2:7" ht="12.75">
      <c r="B10" t="s">
        <v>268</v>
      </c>
      <c r="C10" s="5">
        <v>62605.59</v>
      </c>
      <c r="D10" s="1">
        <v>74640</v>
      </c>
      <c r="E10" s="5">
        <v>77640</v>
      </c>
      <c r="F10" s="27">
        <v>-3000</v>
      </c>
      <c r="G10" s="1"/>
    </row>
    <row r="11" spans="1:7" ht="12.75">
      <c r="A11" s="22">
        <v>410</v>
      </c>
      <c r="B11" s="22" t="s">
        <v>266</v>
      </c>
      <c r="C11" s="23">
        <v>2603973.01</v>
      </c>
      <c r="D11" s="24">
        <v>1883600</v>
      </c>
      <c r="E11" s="23">
        <v>1925600</v>
      </c>
      <c r="F11" s="24">
        <v>-42000</v>
      </c>
      <c r="G11" s="1"/>
    </row>
    <row r="12" spans="2:7" ht="12.75">
      <c r="B12" t="s">
        <v>267</v>
      </c>
      <c r="C12" s="5">
        <v>2132058.21</v>
      </c>
      <c r="D12" s="1">
        <v>727700</v>
      </c>
      <c r="E12" s="5">
        <v>846000</v>
      </c>
      <c r="F12" s="1">
        <v>-118300</v>
      </c>
      <c r="G12" s="1"/>
    </row>
    <row r="13" spans="2:7" ht="12.75">
      <c r="B13" t="s">
        <v>268</v>
      </c>
      <c r="C13" s="5">
        <v>471914.8</v>
      </c>
      <c r="D13" s="1">
        <v>1155900</v>
      </c>
      <c r="E13" s="5">
        <v>1079600</v>
      </c>
      <c r="F13" s="27">
        <v>76300</v>
      </c>
      <c r="G13" s="1"/>
    </row>
    <row r="14" spans="1:7" ht="12.75">
      <c r="A14">
        <v>411</v>
      </c>
      <c r="B14" t="s">
        <v>266</v>
      </c>
      <c r="C14" s="5">
        <v>4339970.38</v>
      </c>
      <c r="D14" s="1">
        <v>4448000</v>
      </c>
      <c r="E14" s="5">
        <v>4383000</v>
      </c>
      <c r="F14" s="1">
        <v>65000</v>
      </c>
      <c r="G14" s="1"/>
    </row>
    <row r="15" spans="2:7" ht="12.75">
      <c r="B15" t="s">
        <v>267</v>
      </c>
      <c r="C15" s="5">
        <v>569208.76</v>
      </c>
      <c r="D15" s="1">
        <v>697900</v>
      </c>
      <c r="E15" s="5">
        <v>501900</v>
      </c>
      <c r="F15" s="1">
        <v>196000</v>
      </c>
      <c r="G15" s="1"/>
    </row>
    <row r="16" spans="2:7" ht="12.75">
      <c r="B16" t="s">
        <v>268</v>
      </c>
      <c r="C16" s="5">
        <v>3770761.62</v>
      </c>
      <c r="D16" s="1">
        <v>3750100</v>
      </c>
      <c r="E16" s="5">
        <v>3881100</v>
      </c>
      <c r="F16" s="27">
        <v>-131000</v>
      </c>
      <c r="G16" s="1"/>
    </row>
    <row r="17" spans="1:7" ht="12.75">
      <c r="A17">
        <v>412</v>
      </c>
      <c r="B17" t="s">
        <v>266</v>
      </c>
      <c r="C17" s="5">
        <v>23266206.03</v>
      </c>
      <c r="D17" s="1">
        <v>23418500</v>
      </c>
      <c r="E17" s="5">
        <v>22961700</v>
      </c>
      <c r="F17" s="1">
        <v>456800</v>
      </c>
      <c r="G17" s="1"/>
    </row>
    <row r="18" spans="2:7" ht="12.75">
      <c r="B18" t="s">
        <v>267</v>
      </c>
      <c r="C18" s="5">
        <v>2023395.98</v>
      </c>
      <c r="D18" s="1">
        <v>1258900</v>
      </c>
      <c r="E18" s="5">
        <v>1205300</v>
      </c>
      <c r="F18" s="1">
        <v>53600</v>
      </c>
      <c r="G18" s="1"/>
    </row>
    <row r="19" spans="2:7" ht="12.75">
      <c r="B19" t="s">
        <v>268</v>
      </c>
      <c r="C19" s="5">
        <v>21242810.05</v>
      </c>
      <c r="D19" s="1">
        <v>22159600</v>
      </c>
      <c r="E19" s="5">
        <v>21756400</v>
      </c>
      <c r="F19" s="27">
        <v>403200</v>
      </c>
      <c r="G19" s="1"/>
    </row>
    <row r="20" spans="1:7" ht="12.75">
      <c r="A20">
        <v>413</v>
      </c>
      <c r="B20" t="s">
        <v>266</v>
      </c>
      <c r="C20" s="5">
        <v>1814960.41</v>
      </c>
      <c r="D20" s="1">
        <v>1393000</v>
      </c>
      <c r="E20" s="5">
        <v>1029000</v>
      </c>
      <c r="F20" s="1">
        <v>364000</v>
      </c>
      <c r="G20" s="1"/>
    </row>
    <row r="21" spans="2:7" ht="12.75">
      <c r="B21" t="s">
        <v>267</v>
      </c>
      <c r="C21" s="5">
        <v>47177.87</v>
      </c>
      <c r="D21" s="1">
        <v>38500</v>
      </c>
      <c r="E21" s="5">
        <v>26500</v>
      </c>
      <c r="F21" s="1">
        <v>12000</v>
      </c>
      <c r="G21" s="1"/>
    </row>
    <row r="22" spans="2:7" ht="12.75">
      <c r="B22" t="s">
        <v>268</v>
      </c>
      <c r="C22" s="5">
        <v>1767782.54</v>
      </c>
      <c r="D22" s="1">
        <v>1354500</v>
      </c>
      <c r="E22" s="5">
        <v>1002500</v>
      </c>
      <c r="F22" s="27">
        <v>352000</v>
      </c>
      <c r="G22" s="1"/>
    </row>
    <row r="23" spans="1:7" ht="12.75">
      <c r="A23">
        <v>414</v>
      </c>
      <c r="B23" t="s">
        <v>266</v>
      </c>
      <c r="C23" s="5">
        <v>825946.22</v>
      </c>
      <c r="D23" s="1">
        <v>976900</v>
      </c>
      <c r="E23" s="5">
        <v>779900</v>
      </c>
      <c r="F23" s="1">
        <v>197000</v>
      </c>
      <c r="G23" s="1"/>
    </row>
    <row r="24" spans="2:7" ht="12.75">
      <c r="B24" t="s">
        <v>267</v>
      </c>
      <c r="C24" s="5">
        <v>569144.23</v>
      </c>
      <c r="D24" s="1">
        <v>571500</v>
      </c>
      <c r="E24" s="5">
        <v>564500</v>
      </c>
      <c r="F24" s="1">
        <v>7000</v>
      </c>
      <c r="G24" s="1"/>
    </row>
    <row r="25" spans="2:7" ht="12.75">
      <c r="B25" t="s">
        <v>268</v>
      </c>
      <c r="C25" s="5">
        <v>256801.99</v>
      </c>
      <c r="D25" s="1">
        <v>405400</v>
      </c>
      <c r="E25" s="5">
        <v>215400</v>
      </c>
      <c r="F25" s="27">
        <v>190000</v>
      </c>
      <c r="G25" s="1"/>
    </row>
    <row r="26" spans="1:7" ht="12.75">
      <c r="A26">
        <v>419</v>
      </c>
      <c r="B26" t="s">
        <v>266</v>
      </c>
      <c r="C26" s="5">
        <v>0</v>
      </c>
      <c r="D26" s="1">
        <v>0</v>
      </c>
      <c r="E26" s="5">
        <v>0</v>
      </c>
      <c r="F26" s="1">
        <v>0</v>
      </c>
      <c r="G26" s="1"/>
    </row>
    <row r="27" spans="2:7" ht="12.75">
      <c r="B27" t="s">
        <v>267</v>
      </c>
      <c r="C27" s="5">
        <v>20234072.37</v>
      </c>
      <c r="D27" s="1">
        <v>22900000</v>
      </c>
      <c r="E27" s="5">
        <v>20400000</v>
      </c>
      <c r="F27" s="1">
        <v>2500000</v>
      </c>
      <c r="G27" s="1"/>
    </row>
    <row r="28" spans="2:7" ht="12.75">
      <c r="B28" t="s">
        <v>268</v>
      </c>
      <c r="C28" s="5">
        <v>-20234072.37</v>
      </c>
      <c r="D28" s="1">
        <v>-22900000</v>
      </c>
      <c r="E28" s="5">
        <v>-20400000</v>
      </c>
      <c r="F28" s="27">
        <v>-2500000</v>
      </c>
      <c r="G28" s="1"/>
    </row>
    <row r="29" spans="1:7" ht="12.75">
      <c r="A29" t="s">
        <v>305</v>
      </c>
      <c r="B29" t="s">
        <v>266</v>
      </c>
      <c r="C29" s="1">
        <v>32851056.05</v>
      </c>
      <c r="D29" s="1">
        <v>32120000</v>
      </c>
      <c r="E29" s="1">
        <v>31079200</v>
      </c>
      <c r="F29" s="1">
        <v>1040800</v>
      </c>
      <c r="G29" s="1"/>
    </row>
    <row r="30" spans="1:7" ht="12.75">
      <c r="A30" t="s">
        <v>304</v>
      </c>
      <c r="B30" t="s">
        <v>267</v>
      </c>
      <c r="C30" s="1">
        <v>25575057.42</v>
      </c>
      <c r="D30" s="1">
        <v>26194500</v>
      </c>
      <c r="E30" s="1">
        <v>23544200</v>
      </c>
      <c r="F30" s="1">
        <v>2650300</v>
      </c>
      <c r="G30" s="1"/>
    </row>
    <row r="31" spans="1:7" ht="12.75">
      <c r="A31" s="25"/>
      <c r="B31" s="25" t="s">
        <v>268</v>
      </c>
      <c r="C31" s="26">
        <v>7275998.629999995</v>
      </c>
      <c r="D31" s="26">
        <v>5925500</v>
      </c>
      <c r="E31" s="26">
        <v>7535000</v>
      </c>
      <c r="F31" s="26">
        <v>-1609500</v>
      </c>
      <c r="G31" s="1"/>
    </row>
    <row r="32" spans="1:7" ht="12.75">
      <c r="A32">
        <v>420</v>
      </c>
      <c r="B32" t="s">
        <v>266</v>
      </c>
      <c r="C32" s="5">
        <v>576468</v>
      </c>
      <c r="D32" s="1">
        <v>726000</v>
      </c>
      <c r="E32" s="5">
        <v>570000</v>
      </c>
      <c r="F32" s="1">
        <v>156000</v>
      </c>
      <c r="G32" s="1"/>
    </row>
    <row r="33" spans="2:7" ht="12.75">
      <c r="B33" t="s">
        <v>267</v>
      </c>
      <c r="C33" s="5">
        <v>1846259.07</v>
      </c>
      <c r="D33" s="1">
        <v>1806000</v>
      </c>
      <c r="E33" s="5">
        <v>1806000</v>
      </c>
      <c r="F33" s="1">
        <v>0</v>
      </c>
      <c r="G33" s="1"/>
    </row>
    <row r="34" spans="2:7" ht="12.75">
      <c r="B34" t="s">
        <v>268</v>
      </c>
      <c r="C34" s="5">
        <v>-1269791.07</v>
      </c>
      <c r="D34" s="1">
        <v>-1080000</v>
      </c>
      <c r="E34" s="5">
        <v>-1236000</v>
      </c>
      <c r="F34" s="1">
        <v>156000</v>
      </c>
      <c r="G34" s="1"/>
    </row>
    <row r="35" spans="1:7" ht="12.75">
      <c r="A35">
        <v>421</v>
      </c>
      <c r="B35" t="s">
        <v>266</v>
      </c>
      <c r="C35" s="5">
        <v>1055177.56</v>
      </c>
      <c r="D35" s="1">
        <v>1010000</v>
      </c>
      <c r="E35" s="5">
        <v>1130000</v>
      </c>
      <c r="F35" s="1">
        <v>-120000</v>
      </c>
      <c r="G35" s="1"/>
    </row>
    <row r="36" spans="2:7" ht="12.75">
      <c r="B36" t="s">
        <v>267</v>
      </c>
      <c r="C36" s="5">
        <v>46063.6</v>
      </c>
      <c r="D36" s="1">
        <v>16000</v>
      </c>
      <c r="E36" s="5">
        <v>19000</v>
      </c>
      <c r="F36" s="1">
        <v>-3000</v>
      </c>
      <c r="G36" s="1"/>
    </row>
    <row r="37" spans="2:7" ht="12.75">
      <c r="B37" t="s">
        <v>268</v>
      </c>
      <c r="C37" s="5">
        <v>1009113.96</v>
      </c>
      <c r="D37" s="1">
        <v>994000</v>
      </c>
      <c r="E37" s="5">
        <v>1111000</v>
      </c>
      <c r="F37" s="1">
        <v>-117000</v>
      </c>
      <c r="G37" s="1"/>
    </row>
    <row r="38" spans="1:7" ht="12.75">
      <c r="A38">
        <v>422</v>
      </c>
      <c r="B38" t="s">
        <v>266</v>
      </c>
      <c r="C38" s="5">
        <v>332482.18</v>
      </c>
      <c r="D38" s="1">
        <v>330000</v>
      </c>
      <c r="E38" s="5">
        <v>360000</v>
      </c>
      <c r="F38" s="1">
        <v>-30000</v>
      </c>
      <c r="G38" s="1"/>
    </row>
    <row r="39" spans="2:7" ht="12.75">
      <c r="B39" t="s">
        <v>267</v>
      </c>
      <c r="C39" s="5">
        <v>0</v>
      </c>
      <c r="D39" s="1">
        <v>0</v>
      </c>
      <c r="E39" s="5">
        <v>0</v>
      </c>
      <c r="F39" s="1">
        <v>0</v>
      </c>
      <c r="G39" s="1"/>
    </row>
    <row r="40" spans="2:7" ht="12.75">
      <c r="B40" t="s">
        <v>268</v>
      </c>
      <c r="C40" s="5">
        <v>332482.18</v>
      </c>
      <c r="D40" s="1">
        <v>330000</v>
      </c>
      <c r="E40" s="5">
        <v>360000</v>
      </c>
      <c r="F40" s="1">
        <v>-30000</v>
      </c>
      <c r="G40" s="1"/>
    </row>
    <row r="41" spans="1:7" ht="12.75">
      <c r="A41">
        <v>423</v>
      </c>
      <c r="B41" t="s">
        <v>266</v>
      </c>
      <c r="C41" s="5">
        <v>2880.48</v>
      </c>
      <c r="D41" s="1">
        <v>2000</v>
      </c>
      <c r="E41" s="5">
        <v>3000</v>
      </c>
      <c r="F41" s="1">
        <v>-1000</v>
      </c>
      <c r="G41" s="1"/>
    </row>
    <row r="42" spans="2:7" ht="12.75">
      <c r="B42" t="s">
        <v>267</v>
      </c>
      <c r="C42" s="5">
        <v>0</v>
      </c>
      <c r="D42" s="1">
        <v>0</v>
      </c>
      <c r="E42" s="5">
        <v>0</v>
      </c>
      <c r="F42" s="1">
        <v>0</v>
      </c>
      <c r="G42" s="1"/>
    </row>
    <row r="43" spans="2:7" ht="12.75">
      <c r="B43" t="s">
        <v>268</v>
      </c>
      <c r="C43" s="5">
        <v>2880.48</v>
      </c>
      <c r="D43" s="1">
        <v>2000</v>
      </c>
      <c r="E43" s="5">
        <v>3000</v>
      </c>
      <c r="F43" s="1">
        <v>-1000</v>
      </c>
      <c r="G43" s="1"/>
    </row>
    <row r="44" spans="1:7" ht="12.75">
      <c r="A44">
        <v>424</v>
      </c>
      <c r="B44" t="s">
        <v>266</v>
      </c>
      <c r="C44" s="5">
        <v>50364.36</v>
      </c>
      <c r="D44" s="1">
        <v>50000</v>
      </c>
      <c r="E44" s="5">
        <v>50000</v>
      </c>
      <c r="F44" s="1">
        <v>0</v>
      </c>
      <c r="G44" s="1"/>
    </row>
    <row r="45" spans="2:7" ht="12.75">
      <c r="B45" t="s">
        <v>267</v>
      </c>
      <c r="C45" s="5">
        <v>727</v>
      </c>
      <c r="D45" s="1">
        <v>1500</v>
      </c>
      <c r="E45" s="5">
        <v>1500</v>
      </c>
      <c r="F45" s="1">
        <v>0</v>
      </c>
      <c r="G45" s="1"/>
    </row>
    <row r="46" spans="2:7" ht="12.75">
      <c r="B46" t="s">
        <v>268</v>
      </c>
      <c r="C46" s="5">
        <v>49637.36</v>
      </c>
      <c r="D46" s="1">
        <v>48500</v>
      </c>
      <c r="E46" s="5">
        <v>48500</v>
      </c>
      <c r="F46" s="1">
        <v>0</v>
      </c>
      <c r="G46" s="1"/>
    </row>
    <row r="47" spans="1:7" ht="12.75">
      <c r="A47" t="s">
        <v>303</v>
      </c>
      <c r="B47" t="s">
        <v>266</v>
      </c>
      <c r="C47" s="1">
        <v>2017372.58</v>
      </c>
      <c r="D47" s="1">
        <v>2118000</v>
      </c>
      <c r="E47" s="1">
        <v>2113000</v>
      </c>
      <c r="F47" s="1">
        <v>5000</v>
      </c>
      <c r="G47" s="1"/>
    </row>
    <row r="48" spans="1:7" ht="12.75">
      <c r="A48" t="s">
        <v>304</v>
      </c>
      <c r="B48" t="s">
        <v>267</v>
      </c>
      <c r="C48" s="1">
        <v>1893049.67</v>
      </c>
      <c r="D48" s="1">
        <v>1823500</v>
      </c>
      <c r="E48" s="1">
        <v>1826500</v>
      </c>
      <c r="F48" s="1">
        <v>-3000</v>
      </c>
      <c r="G48" s="1"/>
    </row>
    <row r="49" spans="1:7" ht="12.75">
      <c r="A49" s="25"/>
      <c r="B49" s="25" t="s">
        <v>268</v>
      </c>
      <c r="C49" s="26">
        <v>124322.91</v>
      </c>
      <c r="D49" s="26">
        <v>294500</v>
      </c>
      <c r="E49" s="26">
        <v>286500</v>
      </c>
      <c r="F49" s="28">
        <v>8000</v>
      </c>
      <c r="G49" s="1"/>
    </row>
    <row r="50" spans="1:7" ht="12.75">
      <c r="A50">
        <v>432</v>
      </c>
      <c r="B50" t="s">
        <v>266</v>
      </c>
      <c r="C50" s="9">
        <v>663368.61</v>
      </c>
      <c r="D50" s="1">
        <v>875000</v>
      </c>
      <c r="E50" s="9">
        <v>875000</v>
      </c>
      <c r="F50" s="1">
        <v>0</v>
      </c>
      <c r="G50" s="1"/>
    </row>
    <row r="51" spans="2:7" ht="12.75">
      <c r="B51" t="s">
        <v>267</v>
      </c>
      <c r="C51" s="9">
        <v>2404868.25</v>
      </c>
      <c r="D51" s="1">
        <v>2695000</v>
      </c>
      <c r="E51" s="9">
        <v>2660000</v>
      </c>
      <c r="F51" s="1">
        <v>35000</v>
      </c>
      <c r="G51" s="1"/>
    </row>
    <row r="52" spans="2:7" ht="12.75">
      <c r="B52" t="s">
        <v>268</v>
      </c>
      <c r="C52" s="9">
        <v>-1741499.64</v>
      </c>
      <c r="D52" s="1">
        <v>-1820000</v>
      </c>
      <c r="E52" s="9">
        <v>-1785000</v>
      </c>
      <c r="F52" s="27">
        <v>-35000</v>
      </c>
      <c r="G52" s="1"/>
    </row>
    <row r="53" spans="1:7" ht="12.75">
      <c r="A53" s="4">
        <v>440</v>
      </c>
      <c r="B53" t="s">
        <v>266</v>
      </c>
      <c r="C53" s="5">
        <v>1173611.34</v>
      </c>
      <c r="D53" s="1">
        <v>1386500</v>
      </c>
      <c r="E53" s="5">
        <v>1386500</v>
      </c>
      <c r="F53" s="1">
        <v>0</v>
      </c>
      <c r="G53" s="1"/>
    </row>
    <row r="54" spans="1:7" ht="12.75">
      <c r="A54">
        <v>-447</v>
      </c>
      <c r="B54" t="s">
        <v>267</v>
      </c>
      <c r="C54" s="5">
        <v>761709.93</v>
      </c>
      <c r="D54" s="1">
        <v>1380000</v>
      </c>
      <c r="E54" s="5">
        <v>1380000</v>
      </c>
      <c r="F54" s="1">
        <v>0</v>
      </c>
      <c r="G54" s="1"/>
    </row>
    <row r="55" spans="2:7" ht="12.75">
      <c r="B55" t="s">
        <v>268</v>
      </c>
      <c r="C55" s="5">
        <v>411901.41</v>
      </c>
      <c r="D55" s="1">
        <v>6500</v>
      </c>
      <c r="E55" s="5">
        <v>6500</v>
      </c>
      <c r="F55" s="1">
        <v>0</v>
      </c>
      <c r="G55" s="1"/>
    </row>
    <row r="56" spans="1:7" ht="12.75">
      <c r="A56">
        <v>482</v>
      </c>
      <c r="B56" t="s">
        <v>266</v>
      </c>
      <c r="C56" s="5">
        <v>18751142.39</v>
      </c>
      <c r="D56" s="1">
        <v>18449600</v>
      </c>
      <c r="E56" s="5">
        <v>16823600</v>
      </c>
      <c r="F56" s="1">
        <v>1626000</v>
      </c>
      <c r="G56" s="1"/>
    </row>
    <row r="57" spans="2:7" ht="12.75">
      <c r="B57" t="s">
        <v>267</v>
      </c>
      <c r="C57" s="5">
        <v>6496337.680000001</v>
      </c>
      <c r="D57" s="1">
        <v>6420500</v>
      </c>
      <c r="E57" s="5">
        <v>5225000</v>
      </c>
      <c r="F57" s="1">
        <v>1195500</v>
      </c>
      <c r="G57" s="1"/>
    </row>
    <row r="58" spans="2:7" ht="12.75">
      <c r="B58" t="s">
        <v>268</v>
      </c>
      <c r="C58" s="5">
        <v>12254804.709999999</v>
      </c>
      <c r="D58" s="1">
        <v>12029100</v>
      </c>
      <c r="E58" s="5">
        <v>11598600</v>
      </c>
      <c r="F58" s="27">
        <v>430500</v>
      </c>
      <c r="G58" s="1"/>
    </row>
    <row r="59" spans="1:7" ht="12.75">
      <c r="A59">
        <v>483</v>
      </c>
      <c r="B59" t="s">
        <v>266</v>
      </c>
      <c r="C59" s="5">
        <v>6893059.73</v>
      </c>
      <c r="D59" s="1">
        <v>6835500</v>
      </c>
      <c r="E59" s="5">
        <v>6807500</v>
      </c>
      <c r="F59" s="1">
        <v>28000</v>
      </c>
      <c r="G59" s="1"/>
    </row>
    <row r="60" spans="2:7" ht="12.75">
      <c r="B60" t="s">
        <v>267</v>
      </c>
      <c r="C60" s="5">
        <v>1837994.51</v>
      </c>
      <c r="D60" s="1">
        <v>1877500</v>
      </c>
      <c r="E60" s="5">
        <v>1824000</v>
      </c>
      <c r="F60" s="1">
        <v>53500</v>
      </c>
      <c r="G60" s="1"/>
    </row>
    <row r="61" spans="2:7" ht="12.75">
      <c r="B61" t="s">
        <v>268</v>
      </c>
      <c r="C61" s="5">
        <v>5055065.22</v>
      </c>
      <c r="D61" s="1">
        <v>4958000</v>
      </c>
      <c r="E61" s="5">
        <v>4983500</v>
      </c>
      <c r="F61" s="27">
        <v>-25500</v>
      </c>
      <c r="G61" s="1"/>
    </row>
    <row r="62" spans="1:7" ht="12.75">
      <c r="A62" s="4">
        <v>484</v>
      </c>
      <c r="B62" t="s">
        <v>266</v>
      </c>
      <c r="C62" s="5">
        <v>1034484.46</v>
      </c>
      <c r="D62" s="1">
        <v>1990500</v>
      </c>
      <c r="E62" s="5">
        <v>1400000</v>
      </c>
      <c r="F62" s="1">
        <v>590500</v>
      </c>
      <c r="G62" s="1"/>
    </row>
    <row r="63" spans="1:7" ht="12.75">
      <c r="A63">
        <v>-488</v>
      </c>
      <c r="B63" t="s">
        <v>267</v>
      </c>
      <c r="C63" s="5">
        <v>988351.08</v>
      </c>
      <c r="D63" s="1">
        <v>1992000</v>
      </c>
      <c r="E63" s="5">
        <v>1401500</v>
      </c>
      <c r="F63" s="1">
        <v>590500</v>
      </c>
      <c r="G63" s="1"/>
    </row>
    <row r="64" spans="2:7" ht="12.75">
      <c r="B64" t="s">
        <v>268</v>
      </c>
      <c r="C64" s="5">
        <v>46133.37999999979</v>
      </c>
      <c r="D64" s="1">
        <v>-1500</v>
      </c>
      <c r="E64" s="5">
        <v>-1500</v>
      </c>
      <c r="F64" s="1">
        <v>0</v>
      </c>
      <c r="G64" s="1"/>
    </row>
    <row r="65" spans="1:7" ht="12.75">
      <c r="A65" t="s">
        <v>269</v>
      </c>
      <c r="B65" t="s">
        <v>266</v>
      </c>
      <c r="C65" s="5">
        <v>40767.1</v>
      </c>
      <c r="D65" s="1">
        <v>39400</v>
      </c>
      <c r="E65" s="5">
        <v>55400</v>
      </c>
      <c r="F65" s="1">
        <v>-16000</v>
      </c>
      <c r="G65" s="1"/>
    </row>
    <row r="66" spans="1:7" ht="12.75">
      <c r="A66">
        <v>491</v>
      </c>
      <c r="B66" t="s">
        <v>267</v>
      </c>
      <c r="C66" s="5">
        <v>0</v>
      </c>
      <c r="D66" s="1">
        <v>10200</v>
      </c>
      <c r="E66" s="5">
        <v>14200</v>
      </c>
      <c r="F66" s="1">
        <v>-4000</v>
      </c>
      <c r="G66" s="1"/>
    </row>
    <row r="67" spans="2:7" ht="12.75">
      <c r="B67" t="s">
        <v>268</v>
      </c>
      <c r="C67" s="5">
        <v>40767.1</v>
      </c>
      <c r="D67" s="1">
        <v>29200</v>
      </c>
      <c r="E67" s="5">
        <v>41600</v>
      </c>
      <c r="F67" s="27">
        <v>-12400</v>
      </c>
      <c r="G67" s="1"/>
    </row>
    <row r="68" spans="3:7" ht="12.75">
      <c r="C68" s="10"/>
      <c r="E68" s="5"/>
      <c r="F68" s="1"/>
      <c r="G68" s="1"/>
    </row>
    <row r="69" spans="1:7" ht="12.75">
      <c r="A69" t="s">
        <v>0</v>
      </c>
      <c r="C69" s="1"/>
      <c r="E69" s="1"/>
      <c r="F69" s="1"/>
      <c r="G69" s="1"/>
    </row>
    <row r="70" spans="2:7" ht="12.75">
      <c r="B70" t="s">
        <v>266</v>
      </c>
      <c r="C70" s="5">
        <v>63502661.72</v>
      </c>
      <c r="D70" s="5">
        <v>63912940</v>
      </c>
      <c r="E70" s="5">
        <v>60631640</v>
      </c>
      <c r="F70" s="5">
        <v>3281300</v>
      </c>
      <c r="G70" s="5"/>
    </row>
    <row r="71" spans="2:7" ht="12.75">
      <c r="B71" t="s">
        <v>267</v>
      </c>
      <c r="C71" s="5">
        <v>39969941.83</v>
      </c>
      <c r="D71" s="5">
        <v>42412600</v>
      </c>
      <c r="E71" s="5">
        <v>37884800</v>
      </c>
      <c r="F71" s="5">
        <v>4527800</v>
      </c>
      <c r="G71" s="5"/>
    </row>
    <row r="72" spans="2:7" ht="12.75">
      <c r="B72" t="s">
        <v>268</v>
      </c>
      <c r="C72" s="5">
        <v>23532719.89</v>
      </c>
      <c r="D72" s="5">
        <v>21500340</v>
      </c>
      <c r="E72" s="5">
        <v>22746840</v>
      </c>
      <c r="F72" s="21">
        <v>-1246500</v>
      </c>
      <c r="G72" s="5"/>
    </row>
    <row r="77" ht="12.75">
      <c r="E77" s="1"/>
    </row>
    <row r="78" ht="12.75">
      <c r="E78" s="1"/>
    </row>
    <row r="79" spans="4:5" ht="12.75">
      <c r="D79" s="1"/>
      <c r="E79" s="1"/>
    </row>
  </sheetData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84" r:id="rId1"/>
  <headerFooter alignWithMargins="0">
    <oddHeader>&amp;LLandkreis Nienburg/Weser
Sozialamt&amp;R&amp;D</oddHeader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Nienburg/Weser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 Pröstler</dc:creator>
  <cp:keywords/>
  <dc:description/>
  <cp:lastModifiedBy>Otto</cp:lastModifiedBy>
  <cp:lastPrinted>2006-05-08T13:57:56Z</cp:lastPrinted>
  <dcterms:created xsi:type="dcterms:W3CDTF">2006-03-30T05:16:52Z</dcterms:created>
  <dcterms:modified xsi:type="dcterms:W3CDTF">2006-05-07T09:55:53Z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347187028</vt:i4>
  </property>
  <property fmtid="{D5CDD505-2E9C-101B-9397-08002B2CF9AE}" pid="3" name="_EmailSubject">
    <vt:lpwstr>Nachtrag 2006 Entwurf.xls</vt:lpwstr>
  </property>
  <property fmtid="{D5CDD505-2E9C-101B-9397-08002B2CF9AE}" pid="4" name="_AuthorEmail">
    <vt:lpwstr>Gerd.Proestler2@arge-sgb2.de</vt:lpwstr>
  </property>
  <property fmtid="{D5CDD505-2E9C-101B-9397-08002B2CF9AE}" pid="5" name="_AuthorEmailDisplayName">
    <vt:lpwstr>Pröstler Gerd</vt:lpwstr>
  </property>
  <property fmtid="{D5CDD505-2E9C-101B-9397-08002B2CF9AE}" pid="6" name="_PreviousAdHocReviewCycleID">
    <vt:i4>1195377598</vt:i4>
  </property>
</Properties>
</file>