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elle1" sheetId="1" r:id="rId1"/>
  </sheets>
  <definedNames>
    <definedName name="_xlnm.Print_Area" localSheetId="0">'Tabelle1'!$A:$G</definedName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<sst xmlns="http://schemas.openxmlformats.org/spreadsheetml/2006/main" count="382" uniqueCount="220">
  <si>
    <t>Haus-
haltsstelle</t>
  </si>
  <si>
    <t>Bezeichnung</t>
  </si>
  <si>
    <t>Art</t>
  </si>
  <si>
    <t>FD</t>
  </si>
  <si>
    <t>Neuer 
Ansatz</t>
  </si>
  <si>
    <t>bisheriger
Ansatz</t>
  </si>
  <si>
    <t>Mehr/
Weniger</t>
  </si>
  <si>
    <t>Einnahm.</t>
  </si>
  <si>
    <t>Ausgaben</t>
  </si>
  <si>
    <t>40500.654000</t>
  </si>
  <si>
    <t>Dienstreisen</t>
  </si>
  <si>
    <t>FB 11</t>
  </si>
  <si>
    <t>Summe der geänderten Einnahmen</t>
  </si>
  <si>
    <t>Summe der geänderten Ausgaben</t>
  </si>
  <si>
    <t>Veränderung im Zuschussbedarf</t>
  </si>
  <si>
    <t>Hilfe zum Lebensunterhalt</t>
  </si>
  <si>
    <t>41001.245000</t>
  </si>
  <si>
    <t>Erstattung von Sozialleistungsträgern für  Leistungen außerhalb  v.Einrichtungen</t>
  </si>
  <si>
    <t>41001.249000</t>
  </si>
  <si>
    <t>Rückzahlung von Leistungen außerhalb von Einrichtungen,  Zinsen auf Darlehen</t>
  </si>
  <si>
    <t>41001.251000</t>
  </si>
  <si>
    <t>Kostenbeiträge, Aufwendungsersatz,  Kostenerstattungen für  Leistungen in Einrichtungen</t>
  </si>
  <si>
    <t>41001.259000</t>
  </si>
  <si>
    <t>Rückzahlung von Leistungen in Einrich- tungen, Zinsen auf  Darlehen</t>
  </si>
  <si>
    <t>41001.730100</t>
  </si>
  <si>
    <t>Einmalige Hilfen an Empfänger lfd. Leistungen außerhalb von  Einrichtungen</t>
  </si>
  <si>
    <t>41001.730200</t>
  </si>
  <si>
    <t>Einmalige HLU an sonstige Empfänger v. Leistungen  außerhalb v. Einrichtungen</t>
  </si>
  <si>
    <t>41001.740000</t>
  </si>
  <si>
    <t>Hilfe zum Lebensunterhalt (HLU) -Leistungen in  Einrichtungen-</t>
  </si>
  <si>
    <t>41002.249000</t>
  </si>
  <si>
    <t>41002.730000</t>
  </si>
  <si>
    <t>Laufende Hilfe zum Lebensunterhalt (HLU)</t>
  </si>
  <si>
    <t>41002.730100</t>
  </si>
  <si>
    <t>Einmalige Hilfen an Empfänger laufender Leistungen  außerhalb von Einrichtungen</t>
  </si>
  <si>
    <t>41009.251000</t>
  </si>
  <si>
    <t>311/313</t>
  </si>
  <si>
    <t>41009.740000</t>
  </si>
  <si>
    <t>41010.250000</t>
  </si>
  <si>
    <t>Kostenbeiträge, Aufwendungsersatz in  Einrichtungen</t>
  </si>
  <si>
    <t>41010.251000</t>
  </si>
  <si>
    <t>41010.251100</t>
  </si>
  <si>
    <t>Kostenbeiträge nach dem SGB VI</t>
  </si>
  <si>
    <t>41010.253000</t>
  </si>
  <si>
    <t>Übergegangene Unterhaltsansprüche n. BGB  für Leistungen in  Einrichtungen</t>
  </si>
  <si>
    <t>41010.259000</t>
  </si>
  <si>
    <t>Rückzahlungen von Leistungen in Einrichtungen, Zinsen auf  Darlehen</t>
  </si>
  <si>
    <t>41010.740000</t>
  </si>
  <si>
    <t>Laufende Hilfe zum Lebensunterhalt in  Einrichtungen</t>
  </si>
  <si>
    <t>Sonstige Ersatzleistungen Dritter für Leistungen in  Einrichtungen</t>
  </si>
  <si>
    <t>Eingliederungshilfe für behinderte Menschen</t>
  </si>
  <si>
    <t>41201.162000</t>
  </si>
  <si>
    <t>Erstattungen von örtlichen Trägern</t>
  </si>
  <si>
    <t>41201.241000</t>
  </si>
  <si>
    <t>Kostenbeiträge, Aufwendungsersatz,  Kostenerstattung für  Leistungen außerhalb von</t>
  </si>
  <si>
    <t>41201.243000</t>
  </si>
  <si>
    <t>Übergegangene Ansprüche nach BGB für Leist. des ambul.  Betr. Wohnens</t>
  </si>
  <si>
    <t>41201.251000</t>
  </si>
  <si>
    <t>Kostenbeiträge, Aufwendungsersatz,  Kostenertattungen für  Leistungen in Einrichtungen</t>
  </si>
  <si>
    <t>41201.257000</t>
  </si>
  <si>
    <t>41201.672100</t>
  </si>
  <si>
    <t>Erstattungen an andere örtliche Träger</t>
  </si>
  <si>
    <t>41201.736100</t>
  </si>
  <si>
    <t>Heilpädagogische Maßnahmen für Kinder -außerhalb von  Einrichtungen-</t>
  </si>
  <si>
    <t>41201.736200</t>
  </si>
  <si>
    <t>Hilfe zur angemessenen Schulbildung für Behinderte  -außerhalb von Einrichtungen-</t>
  </si>
  <si>
    <t>41201.736700</t>
  </si>
  <si>
    <t>Beförderungsdienst für behinderte Menschen außerhalb  von Einrichtungen</t>
  </si>
  <si>
    <t>41201.746200</t>
  </si>
  <si>
    <t>Hilfe zur angemessenen Schulbildung - behinderter  Menschen innerhalb von  Einrichtungen</t>
  </si>
  <si>
    <t>41209.251000</t>
  </si>
  <si>
    <t>41209.257000</t>
  </si>
  <si>
    <t>41209.259000</t>
  </si>
  <si>
    <t>41209.746400</t>
  </si>
  <si>
    <t>Hilfe zur Beschäftigung in einer Werkstatt für Behinderte</t>
  </si>
  <si>
    <t>41209.746600</t>
  </si>
  <si>
    <t>sonstige Eingliederungshilfe für chronisch mehrfach  suchtgeschädigte Menschen in  Einrichtungen</t>
  </si>
  <si>
    <t>41209.746700</t>
  </si>
  <si>
    <t>Beförderungsdienst für behinderte Menschen innerhalb  von Einrichtungen</t>
  </si>
  <si>
    <t>41210.161200</t>
  </si>
  <si>
    <t>Erstattungen Von Anderen Überörtlichen Trägern</t>
  </si>
  <si>
    <t>41210.251000</t>
  </si>
  <si>
    <t>Kostenbeiträge , Aufwendungsersatz,  Kostenerstattungen für  Leistungen in Einrichtungen</t>
  </si>
  <si>
    <t>41210.251100</t>
  </si>
  <si>
    <t>Kostenbeiträge nach dem Sechsten Buch des  Sozialgesetzbuches</t>
  </si>
  <si>
    <t>41210.251200</t>
  </si>
  <si>
    <t>Kostenbeiträge für Behinderte in teilstationärer Betreuung</t>
  </si>
  <si>
    <t>41210.255000</t>
  </si>
  <si>
    <t>Erstattungen von Sozialleistungsträgern für  Leistungen innerhalb von  Einrichtungen</t>
  </si>
  <si>
    <t>41210.255100</t>
  </si>
  <si>
    <t>Erstattung von Sozialleistungsträgern für  Leistungen in  Sprachheilheimen und</t>
  </si>
  <si>
    <t>41210.255200</t>
  </si>
  <si>
    <t>Erstattungen von Sozialleistungsträgern für  Leistungen in stationären  Sprach- heilheimen</t>
  </si>
  <si>
    <t>41210.259000</t>
  </si>
  <si>
    <t>Rückzahlungen von Leistungen in Einrich- tungen, Zinsen  auf Darlehen</t>
  </si>
  <si>
    <t>41210.736300</t>
  </si>
  <si>
    <t>Hilfe z. beruflichen Aus- u. Fortbildung und  Arbeitsbeschaffung außerhalb  von Einrichtungen</t>
  </si>
  <si>
    <t>41210.746100</t>
  </si>
  <si>
    <t>Heilpädagogische Leistungen für behinderte Kinder in  anderen Sonderkindergärten</t>
  </si>
  <si>
    <t>41210.746400</t>
  </si>
  <si>
    <t>41210.746500</t>
  </si>
  <si>
    <t>Suchtkrankenhilfe für Behinderte in Einrichtungen</t>
  </si>
  <si>
    <t>41210.746600</t>
  </si>
  <si>
    <t>sonstige Eingliederungshilfe für körperlich behinderte  Menschen in Einrichtungen</t>
  </si>
  <si>
    <t>41210.746700</t>
  </si>
  <si>
    <t>Hilfen zur Gesundheit</t>
  </si>
  <si>
    <t>41301.731301</t>
  </si>
  <si>
    <t>Erstattungen an Krankenkassen für Leistungen außerhalb von  Einrichtungen</t>
  </si>
  <si>
    <t>Sonstige Hilfen in besonderen Lebenslagen</t>
  </si>
  <si>
    <t>41401.161000</t>
  </si>
  <si>
    <t>Erstattung vom Land Ausgleich Blindenhilfe</t>
  </si>
  <si>
    <t>41401.162000</t>
  </si>
  <si>
    <t>Erstattung von örtlichen Trägern</t>
  </si>
  <si>
    <t>41401.672100</t>
  </si>
  <si>
    <t>41401.731500</t>
  </si>
  <si>
    <t>Hilfe zur Weiterführung des Haushalts außerhalb von  Einrichtungen</t>
  </si>
  <si>
    <t>41401.732300</t>
  </si>
  <si>
    <t>Bestattungskosten für Verstorbene außerhalb von  Einrichtungen</t>
  </si>
  <si>
    <t>41401.742300</t>
  </si>
  <si>
    <t>Bestattungskosten für Verstorbene in Einrichtungen</t>
  </si>
  <si>
    <t>41409.161000</t>
  </si>
  <si>
    <t>Erstattungen vom Land - Ausgleich Blindenhilfe -</t>
  </si>
  <si>
    <t>41409.161012</t>
  </si>
  <si>
    <t>Erstattungen vom überörtlichen Träger - nach  dem Achten Kapitel -</t>
  </si>
  <si>
    <t>41409.741600</t>
  </si>
  <si>
    <t>Hilfe z. Überwindung besonderer sozialer  Schwierigkeiten in  Einrichtungen</t>
  </si>
  <si>
    <t>41409.742200</t>
  </si>
  <si>
    <t>Blindenhilfe in Einrichtungen</t>
  </si>
  <si>
    <t>41409.742300</t>
  </si>
  <si>
    <t>41410.161000</t>
  </si>
  <si>
    <t>Erstattung vom Land - Ausgleich Blindenhilfe -</t>
  </si>
  <si>
    <t>41410.161011</t>
  </si>
  <si>
    <t>Erstattungen vom überörtlichen Träger - nach dem Achten Kapitel -</t>
  </si>
  <si>
    <t>41410.741600</t>
  </si>
  <si>
    <t>41410.742200</t>
  </si>
  <si>
    <t>41410.742300</t>
  </si>
  <si>
    <t>Quotales System</t>
  </si>
  <si>
    <t>41900.161000</t>
  </si>
  <si>
    <t>Zuweisungen vom Land als überörtlichem Träger der  Sozialhilfe ("Quotales  System")</t>
  </si>
  <si>
    <t>Asylbewerberleistungsgesetz</t>
  </si>
  <si>
    <t>42002.791100</t>
  </si>
  <si>
    <t>42002.791200</t>
  </si>
  <si>
    <t>Hilfe in besonderen Lebenslagen</t>
  </si>
  <si>
    <t>42102.791300</t>
  </si>
  <si>
    <t>Sachleistungen</t>
  </si>
  <si>
    <t>42102.791400</t>
  </si>
  <si>
    <t>Wertgutscheine</t>
  </si>
  <si>
    <t>Niedersächsisches Pflegegesetz</t>
  </si>
  <si>
    <t>43200.161000</t>
  </si>
  <si>
    <t>Erstattung vom Land - § 9 NPflegeG</t>
  </si>
  <si>
    <t>43200.161400</t>
  </si>
  <si>
    <t>Erstattung vom Land - § 18 NPflegeG -</t>
  </si>
  <si>
    <t>43200.717000</t>
  </si>
  <si>
    <t>Förderung gem. § 9 NPflegeG</t>
  </si>
  <si>
    <t>Grundsicherung für Arbeitssuchende</t>
  </si>
  <si>
    <t>48201.171000</t>
  </si>
  <si>
    <t>Zuweisungen des Landes (PACE)</t>
  </si>
  <si>
    <t>48201.174000</t>
  </si>
  <si>
    <t>Zuweisungen aus dem sonstigen öffentl. Bereich</t>
  </si>
  <si>
    <t>48201.191000</t>
  </si>
  <si>
    <t>Leistungsbeteiligung bei Leistungen für Unterkunft u.  Heizung an Arbeitssuchende</t>
  </si>
  <si>
    <t>48201.243001</t>
  </si>
  <si>
    <t>Übergegangene Ansprüche nach BGB für Leistungen außerhalb  von Einrichtungen -  Forderungseinzug / Unterhalt -</t>
  </si>
  <si>
    <t>48201.783000</t>
  </si>
  <si>
    <t>Leistungen für Unterkunft und Heizung an Arbeitssuchende  nach § 22 I SGB II</t>
  </si>
  <si>
    <t>48201.783100</t>
  </si>
  <si>
    <t>Einmalige Leistungen für Unterkunft und Heizung an  Arbeitssuchende nach § 22 III  SGB II</t>
  </si>
  <si>
    <t>48201.785000</t>
  </si>
  <si>
    <t>Einmalige Hilfen an Arbeitssuchende nach § 23 SGB  II</t>
  </si>
  <si>
    <t>48201.787000</t>
  </si>
  <si>
    <t>Leistungen zu Eingliederung von Arbeitsuchenden</t>
  </si>
  <si>
    <t>Grundsicherung im Alter und bei Erwerbsminderung</t>
  </si>
  <si>
    <t>48300.161000</t>
  </si>
  <si>
    <t>Erstattungen nach dem Grundsicherungsgesetz von  Bund, Land</t>
  </si>
  <si>
    <t>48300.241000</t>
  </si>
  <si>
    <t>Ersatz von Leistungen nach dem Grundsicherungsgesetz  außerhalb von Einrichtungen</t>
  </si>
  <si>
    <t>48300.249000</t>
  </si>
  <si>
    <t>Rückzahlung von Leistungen nach dem  Grundsicherungsgesetz  außerhalb von Einrichtungen</t>
  </si>
  <si>
    <t>48300.781000</t>
  </si>
  <si>
    <t>Leistungen nach dem SGB XII außerhalb von Einrichtungen</t>
  </si>
  <si>
    <t>48300.782000</t>
  </si>
  <si>
    <t>Leistungen nach dem SGB XII innerhalb von Einrichtungen</t>
  </si>
  <si>
    <t>48309.255000</t>
  </si>
  <si>
    <t>Erstattung von Sozialleist.trägern für  Leistungen in Einrichtungen</t>
  </si>
  <si>
    <t>48309.259000</t>
  </si>
  <si>
    <t>Rückzahlung v. Leistungen i.v. Einricht.</t>
  </si>
  <si>
    <t>48309.782000</t>
  </si>
  <si>
    <t>Leistungen der Grundsicherung innerhalb von Einrichtungen</t>
  </si>
  <si>
    <t>48310.251100</t>
  </si>
  <si>
    <t>48310.255000</t>
  </si>
  <si>
    <t>Erstattung von Solzialleist.trägern für  Leistungen in Einrichtungen</t>
  </si>
  <si>
    <t>48310.259000</t>
  </si>
  <si>
    <t>48310.782000</t>
  </si>
  <si>
    <t>Wohngeld</t>
  </si>
  <si>
    <t>48800.161000</t>
  </si>
  <si>
    <t>Erstattungen vom Land -Mietzuschuß-</t>
  </si>
  <si>
    <t>48800.788000</t>
  </si>
  <si>
    <t>Wohngeld - Mietzuschuss -</t>
  </si>
  <si>
    <t>GESAMTSUMMEN</t>
  </si>
  <si>
    <t>Gesamtsumme der geänderten Einnahm.</t>
  </si>
  <si>
    <t>Gesamtsumme der geänderten Ausgaben</t>
  </si>
  <si>
    <t>VERÄNDERUNG im Zuschussbedarf insgesamt</t>
  </si>
  <si>
    <t>Quersumme</t>
  </si>
  <si>
    <t>Kriegsopferfürsorge</t>
  </si>
  <si>
    <t>44200.752100</t>
  </si>
  <si>
    <t>Krankenhilfe nach § 26 b BVG</t>
  </si>
  <si>
    <t>44700.257000</t>
  </si>
  <si>
    <t>Sonstige Einnahmen in Einrichtungen</t>
  </si>
  <si>
    <t>neue HHST</t>
  </si>
  <si>
    <t>41010.671100</t>
  </si>
  <si>
    <t xml:space="preserve">Zahlung an den überörtl. Träger </t>
  </si>
  <si>
    <t>neue HHSt.</t>
  </si>
  <si>
    <t>41310.161000</t>
  </si>
  <si>
    <t>Erstattung vom überörtlichen Träger (§ 108 SGB XII)</t>
  </si>
  <si>
    <t>48300.161100</t>
  </si>
  <si>
    <t>Erstattung vom überörtl. Träger § 108 SGB XII</t>
  </si>
  <si>
    <t>44700.247000</t>
  </si>
  <si>
    <t>Sonstige Einnahmen außerhalb von Einrichtungen</t>
  </si>
  <si>
    <t>-</t>
  </si>
  <si>
    <t>Verwaltung der Grundsicherung für Arbeitssuchende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</si>
</sst>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%&quot;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4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quotePrefix="1">
      <alignment wrapText="1"/>
    </xf>
    <xf numFmtId="0" fontId="2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 quotePrefix="1">
      <alignment/>
    </xf>
    <xf numFmtId="0" fontId="2" fillId="0" borderId="2" xfId="0" applyFont="1" applyFill="1" applyBorder="1" applyAlignment="1">
      <alignment/>
    </xf>
    <xf numFmtId="44" fontId="2" fillId="0" borderId="2" xfId="0" applyNumberFormat="1" applyFont="1" applyFill="1" applyBorder="1" applyAlignment="1">
      <alignment/>
    </xf>
    <xf numFmtId="44" fontId="2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44" fontId="2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 quotePrefix="1">
      <alignment/>
    </xf>
    <xf numFmtId="0" fontId="1" fillId="0" borderId="7" xfId="0" applyFont="1" applyFill="1" applyBorder="1" applyAlignment="1">
      <alignment/>
    </xf>
    <xf numFmtId="44" fontId="1" fillId="0" borderId="7" xfId="0" applyNumberFormat="1" applyFont="1" applyFill="1" applyBorder="1" applyAlignment="1">
      <alignment/>
    </xf>
    <xf numFmtId="44" fontId="1" fillId="0" borderId="7" xfId="0" applyNumberFormat="1" applyFont="1" applyFill="1" applyBorder="1" applyAlignment="1">
      <alignment/>
    </xf>
    <xf numFmtId="44" fontId="1" fillId="0" borderId="8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 quotePrefix="1">
      <alignment/>
    </xf>
    <xf numFmtId="0" fontId="2" fillId="2" borderId="10" xfId="0" applyFont="1" applyFill="1" applyBorder="1" applyAlignment="1">
      <alignment/>
    </xf>
    <xf numFmtId="44" fontId="2" fillId="2" borderId="10" xfId="0" applyNumberFormat="1" applyFont="1" applyFill="1" applyBorder="1" applyAlignment="1">
      <alignment/>
    </xf>
    <xf numFmtId="44" fontId="2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 wrapText="1"/>
    </xf>
    <xf numFmtId="0" fontId="2" fillId="2" borderId="0" xfId="0" applyFont="1" applyFill="1" applyBorder="1" applyAlignment="1" quotePrefix="1">
      <alignment/>
    </xf>
    <xf numFmtId="44" fontId="2" fillId="2" borderId="0" xfId="0" applyNumberFormat="1" applyFont="1" applyFill="1" applyBorder="1" applyAlignment="1">
      <alignment/>
    </xf>
    <xf numFmtId="44" fontId="2" fillId="2" borderId="13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44" fontId="2" fillId="2" borderId="15" xfId="0" applyNumberFormat="1" applyFont="1" applyFill="1" applyBorder="1" applyAlignment="1">
      <alignment/>
    </xf>
    <xf numFmtId="44" fontId="1" fillId="2" borderId="16" xfId="0" applyNumberFormat="1" applyFont="1" applyFill="1" applyBorder="1" applyAlignment="1">
      <alignment/>
    </xf>
    <xf numFmtId="44" fontId="1" fillId="2" borderId="17" xfId="0" applyNumberFormat="1" applyFont="1" applyFill="1" applyBorder="1" applyAlignment="1">
      <alignment/>
    </xf>
    <xf numFmtId="44" fontId="1" fillId="2" borderId="18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15" applyNumberForma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workbookViewId="0" topLeftCell="A153">
      <selection activeCell="F174" sqref="F174:G174"/>
    </sheetView>
  </sheetViews>
  <sheetFormatPr defaultColWidth="11.421875" defaultRowHeight="12.75"/>
  <cols>
    <col min="1" max="1" width="13.28125" style="12" customWidth="1"/>
    <col min="2" max="2" width="33.57421875" style="12" customWidth="1"/>
    <col min="3" max="3" width="9.8515625" style="12" customWidth="1"/>
    <col min="4" max="4" width="4.8515625" style="12" hidden="1" customWidth="1"/>
    <col min="5" max="6" width="14.8515625" style="12" customWidth="1"/>
    <col min="7" max="7" width="13.8515625" style="12" customWidth="1"/>
    <col min="8" max="16384" width="11.140625" style="5" customWidth="1"/>
  </cols>
  <sheetData>
    <row r="1" spans="1:7" ht="22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</row>
    <row r="2" spans="1:7" ht="11.25">
      <c r="A2" s="57" t="s">
        <v>219</v>
      </c>
      <c r="B2" s="57"/>
      <c r="C2" s="2"/>
      <c r="D2" s="2"/>
      <c r="E2" s="6"/>
      <c r="F2" s="4"/>
      <c r="G2" s="4"/>
    </row>
    <row r="3" spans="1:8" s="12" customFormat="1" ht="11.25">
      <c r="A3" s="7" t="s">
        <v>9</v>
      </c>
      <c r="B3" s="8" t="s">
        <v>10</v>
      </c>
      <c r="C3" s="9" t="s">
        <v>8</v>
      </c>
      <c r="D3" s="10" t="s">
        <v>11</v>
      </c>
      <c r="E3" s="11">
        <v>4000</v>
      </c>
      <c r="F3" s="11">
        <v>2000</v>
      </c>
      <c r="G3" s="11">
        <f aca="true" t="shared" si="0" ref="G3:G36">E3-F3</f>
        <v>2000</v>
      </c>
      <c r="H3" s="13"/>
    </row>
    <row r="4" spans="1:7" ht="11.25">
      <c r="A4" s="7"/>
      <c r="B4" s="14" t="s">
        <v>12</v>
      </c>
      <c r="C4" s="15"/>
      <c r="D4" s="16"/>
      <c r="E4" s="17">
        <v>0</v>
      </c>
      <c r="F4" s="17">
        <v>0</v>
      </c>
      <c r="G4" s="18">
        <f>E4-F4</f>
        <v>0</v>
      </c>
    </row>
    <row r="5" spans="1:7" ht="11.25">
      <c r="A5" s="7"/>
      <c r="B5" s="19" t="s">
        <v>13</v>
      </c>
      <c r="C5" s="9"/>
      <c r="D5" s="10"/>
      <c r="E5" s="13">
        <f>SUMIF(C3:C3,C3,E3:E3)</f>
        <v>4000</v>
      </c>
      <c r="F5" s="13">
        <f>SUMIF(C3:C3,C3,F3:F3)</f>
        <v>2000</v>
      </c>
      <c r="G5" s="20">
        <f>E5-F5</f>
        <v>2000</v>
      </c>
    </row>
    <row r="6" spans="1:7" ht="12" thickBot="1">
      <c r="A6" s="7"/>
      <c r="B6" s="21" t="s">
        <v>14</v>
      </c>
      <c r="C6" s="22"/>
      <c r="D6" s="23"/>
      <c r="E6" s="24"/>
      <c r="F6" s="25"/>
      <c r="G6" s="26">
        <f>G5-G4</f>
        <v>2000</v>
      </c>
    </row>
    <row r="7" spans="1:7" ht="12" thickTop="1">
      <c r="A7" s="7"/>
      <c r="B7" s="8"/>
      <c r="C7" s="9"/>
      <c r="D7" s="9"/>
      <c r="E7" s="11"/>
      <c r="F7" s="11"/>
      <c r="G7" s="11"/>
    </row>
    <row r="8" spans="1:7" ht="11.25">
      <c r="A8" s="58" t="s">
        <v>15</v>
      </c>
      <c r="B8" s="58"/>
      <c r="C8" s="9"/>
      <c r="D8" s="9"/>
      <c r="E8" s="11"/>
      <c r="F8" s="11"/>
      <c r="G8" s="11"/>
    </row>
    <row r="9" spans="1:7" ht="22.5">
      <c r="A9" s="7" t="s">
        <v>16</v>
      </c>
      <c r="B9" s="8" t="s">
        <v>17</v>
      </c>
      <c r="C9" s="9" t="s">
        <v>7</v>
      </c>
      <c r="D9" s="9">
        <v>312</v>
      </c>
      <c r="E9" s="11">
        <v>20000</v>
      </c>
      <c r="F9" s="11">
        <v>50000</v>
      </c>
      <c r="G9" s="11">
        <f t="shared" si="0"/>
        <v>-30000</v>
      </c>
    </row>
    <row r="10" spans="1:7" ht="22.5">
      <c r="A10" s="7" t="s">
        <v>18</v>
      </c>
      <c r="B10" s="8" t="s">
        <v>19</v>
      </c>
      <c r="C10" s="9" t="s">
        <v>7</v>
      </c>
      <c r="D10" s="9">
        <v>312</v>
      </c>
      <c r="E10" s="11">
        <v>215000</v>
      </c>
      <c r="F10" s="11">
        <v>80000</v>
      </c>
      <c r="G10" s="11">
        <f t="shared" si="0"/>
        <v>135000</v>
      </c>
    </row>
    <row r="11" spans="1:7" ht="33.75">
      <c r="A11" s="7" t="s">
        <v>20</v>
      </c>
      <c r="B11" s="8" t="s">
        <v>21</v>
      </c>
      <c r="C11" s="9" t="s">
        <v>7</v>
      </c>
      <c r="D11" s="9">
        <v>311</v>
      </c>
      <c r="E11" s="13">
        <v>4000</v>
      </c>
      <c r="F11" s="11">
        <v>16000</v>
      </c>
      <c r="G11" s="11">
        <f t="shared" si="0"/>
        <v>-12000</v>
      </c>
    </row>
    <row r="12" spans="1:7" ht="22.5">
      <c r="A12" s="7" t="s">
        <v>22</v>
      </c>
      <c r="B12" s="8" t="s">
        <v>23</v>
      </c>
      <c r="C12" s="9" t="s">
        <v>7</v>
      </c>
      <c r="D12" s="9">
        <v>311</v>
      </c>
      <c r="E12" s="13">
        <v>2700</v>
      </c>
      <c r="F12" s="11">
        <v>0</v>
      </c>
      <c r="G12" s="11">
        <f t="shared" si="0"/>
        <v>2700</v>
      </c>
    </row>
    <row r="13" spans="1:7" ht="22.5">
      <c r="A13" s="7" t="s">
        <v>24</v>
      </c>
      <c r="B13" s="8" t="s">
        <v>25</v>
      </c>
      <c r="C13" s="9" t="s">
        <v>8</v>
      </c>
      <c r="D13" s="9">
        <v>312</v>
      </c>
      <c r="E13" s="11">
        <v>8000</v>
      </c>
      <c r="F13" s="11">
        <v>5000</v>
      </c>
      <c r="G13" s="11">
        <f t="shared" si="0"/>
        <v>3000</v>
      </c>
    </row>
    <row r="14" spans="1:7" ht="22.5">
      <c r="A14" s="7" t="s">
        <v>26</v>
      </c>
      <c r="B14" s="8" t="s">
        <v>27</v>
      </c>
      <c r="C14" s="9" t="s">
        <v>8</v>
      </c>
      <c r="D14" s="9">
        <v>312</v>
      </c>
      <c r="E14" s="11">
        <v>3500</v>
      </c>
      <c r="F14" s="11">
        <v>8000</v>
      </c>
      <c r="G14" s="11">
        <f t="shared" si="0"/>
        <v>-4500</v>
      </c>
    </row>
    <row r="15" spans="1:7" ht="22.5">
      <c r="A15" s="7" t="s">
        <v>28</v>
      </c>
      <c r="B15" s="8" t="s">
        <v>29</v>
      </c>
      <c r="C15" s="9" t="s">
        <v>8</v>
      </c>
      <c r="D15" s="9">
        <v>311</v>
      </c>
      <c r="E15" s="13">
        <v>130000</v>
      </c>
      <c r="F15" s="11">
        <v>80000</v>
      </c>
      <c r="G15" s="11">
        <f t="shared" si="0"/>
        <v>50000</v>
      </c>
    </row>
    <row r="16" spans="1:7" ht="22.5">
      <c r="A16" s="7" t="s">
        <v>30</v>
      </c>
      <c r="B16" s="8" t="s">
        <v>19</v>
      </c>
      <c r="C16" s="9" t="s">
        <v>7</v>
      </c>
      <c r="D16" s="9">
        <v>312</v>
      </c>
      <c r="E16" s="11">
        <v>1500</v>
      </c>
      <c r="F16" s="11">
        <v>5000</v>
      </c>
      <c r="G16" s="11">
        <f t="shared" si="0"/>
        <v>-3500</v>
      </c>
    </row>
    <row r="17" spans="1:7" ht="11.25">
      <c r="A17" s="7" t="s">
        <v>31</v>
      </c>
      <c r="B17" s="8" t="s">
        <v>32</v>
      </c>
      <c r="C17" s="9" t="s">
        <v>8</v>
      </c>
      <c r="D17" s="9">
        <v>312</v>
      </c>
      <c r="E17" s="11">
        <v>5500</v>
      </c>
      <c r="F17" s="11">
        <v>10000</v>
      </c>
      <c r="G17" s="11">
        <f t="shared" si="0"/>
        <v>-4500</v>
      </c>
    </row>
    <row r="18" spans="1:7" ht="22.5">
      <c r="A18" s="7" t="s">
        <v>33</v>
      </c>
      <c r="B18" s="8" t="s">
        <v>34</v>
      </c>
      <c r="C18" s="9" t="s">
        <v>8</v>
      </c>
      <c r="D18" s="9">
        <v>312</v>
      </c>
      <c r="E18" s="11">
        <v>1000</v>
      </c>
      <c r="F18" s="11">
        <v>2000</v>
      </c>
      <c r="G18" s="11">
        <f t="shared" si="0"/>
        <v>-1000</v>
      </c>
    </row>
    <row r="19" spans="1:7" ht="33.75">
      <c r="A19" s="7" t="s">
        <v>35</v>
      </c>
      <c r="B19" s="8" t="s">
        <v>21</v>
      </c>
      <c r="C19" s="9" t="s">
        <v>7</v>
      </c>
      <c r="D19" s="10" t="s">
        <v>36</v>
      </c>
      <c r="E19" s="13">
        <v>25000</v>
      </c>
      <c r="F19" s="11">
        <v>8000</v>
      </c>
      <c r="G19" s="11">
        <f t="shared" si="0"/>
        <v>17000</v>
      </c>
    </row>
    <row r="20" spans="1:7" ht="22.5">
      <c r="A20" s="7" t="s">
        <v>37</v>
      </c>
      <c r="B20" s="8" t="s">
        <v>29</v>
      </c>
      <c r="C20" s="9" t="s">
        <v>8</v>
      </c>
      <c r="D20" s="10" t="s">
        <v>36</v>
      </c>
      <c r="E20" s="13">
        <v>280000</v>
      </c>
      <c r="F20" s="11">
        <v>250000</v>
      </c>
      <c r="G20" s="11">
        <f t="shared" si="0"/>
        <v>30000</v>
      </c>
    </row>
    <row r="21" spans="1:7" ht="22.5">
      <c r="A21" s="7" t="s">
        <v>38</v>
      </c>
      <c r="B21" s="8" t="s">
        <v>39</v>
      </c>
      <c r="C21" s="9" t="s">
        <v>7</v>
      </c>
      <c r="D21" s="9">
        <v>311</v>
      </c>
      <c r="E21" s="13">
        <v>0</v>
      </c>
      <c r="F21" s="11">
        <v>1000</v>
      </c>
      <c r="G21" s="11">
        <f t="shared" si="0"/>
        <v>-1000</v>
      </c>
    </row>
    <row r="22" spans="1:7" ht="33.75">
      <c r="A22" s="7" t="s">
        <v>40</v>
      </c>
      <c r="B22" s="8" t="s">
        <v>21</v>
      </c>
      <c r="C22" s="9" t="s">
        <v>7</v>
      </c>
      <c r="D22" s="9">
        <v>311</v>
      </c>
      <c r="E22" s="13">
        <v>33500</v>
      </c>
      <c r="F22" s="11">
        <v>25000</v>
      </c>
      <c r="G22" s="11">
        <f t="shared" si="0"/>
        <v>8500</v>
      </c>
    </row>
    <row r="23" spans="1:7" ht="11.25">
      <c r="A23" s="7" t="s">
        <v>41</v>
      </c>
      <c r="B23" s="8" t="s">
        <v>42</v>
      </c>
      <c r="C23" s="9" t="s">
        <v>7</v>
      </c>
      <c r="D23" s="9">
        <v>311</v>
      </c>
      <c r="E23" s="13">
        <v>100000</v>
      </c>
      <c r="F23" s="11">
        <v>80000</v>
      </c>
      <c r="G23" s="11">
        <f t="shared" si="0"/>
        <v>20000</v>
      </c>
    </row>
    <row r="24" spans="1:7" ht="22.5">
      <c r="A24" s="7" t="s">
        <v>43</v>
      </c>
      <c r="B24" s="8" t="s">
        <v>44</v>
      </c>
      <c r="C24" s="9" t="s">
        <v>7</v>
      </c>
      <c r="D24" s="9">
        <v>311</v>
      </c>
      <c r="E24" s="13">
        <v>21000</v>
      </c>
      <c r="F24" s="11">
        <v>25000</v>
      </c>
      <c r="G24" s="11">
        <f t="shared" si="0"/>
        <v>-4000</v>
      </c>
    </row>
    <row r="25" spans="1:7" ht="22.5">
      <c r="A25" s="7" t="s">
        <v>45</v>
      </c>
      <c r="B25" s="8" t="s">
        <v>46</v>
      </c>
      <c r="C25" s="9" t="s">
        <v>7</v>
      </c>
      <c r="D25" s="9">
        <v>311</v>
      </c>
      <c r="E25" s="13">
        <v>400</v>
      </c>
      <c r="F25" s="11">
        <v>4000</v>
      </c>
      <c r="G25" s="11">
        <f t="shared" si="0"/>
        <v>-3600</v>
      </c>
    </row>
    <row r="26" spans="1:15" ht="12.75">
      <c r="A26" s="7" t="s">
        <v>209</v>
      </c>
      <c r="B26" s="8" t="s">
        <v>210</v>
      </c>
      <c r="C26" s="9" t="s">
        <v>8</v>
      </c>
      <c r="D26" s="9">
        <v>312</v>
      </c>
      <c r="E26" s="13">
        <v>300</v>
      </c>
      <c r="F26" s="11" t="s">
        <v>218</v>
      </c>
      <c r="G26" s="11">
        <v>300</v>
      </c>
      <c r="H26" s="51" t="s">
        <v>211</v>
      </c>
      <c r="I26" s="52"/>
      <c r="J26" s="53"/>
      <c r="K26" s="54"/>
      <c r="L26" s="53"/>
      <c r="M26" s="55">
        <v>0</v>
      </c>
      <c r="N26" s="50">
        <v>0</v>
      </c>
      <c r="O26" s="50">
        <f>M26-N26</f>
        <v>0</v>
      </c>
    </row>
    <row r="27" spans="1:7" ht="22.5">
      <c r="A27" s="7" t="s">
        <v>47</v>
      </c>
      <c r="B27" s="8" t="s">
        <v>48</v>
      </c>
      <c r="C27" s="9" t="s">
        <v>8</v>
      </c>
      <c r="D27" s="9">
        <v>311</v>
      </c>
      <c r="E27" s="13">
        <v>1100000</v>
      </c>
      <c r="F27" s="11">
        <v>645000</v>
      </c>
      <c r="G27" s="11">
        <f t="shared" si="0"/>
        <v>455000</v>
      </c>
    </row>
    <row r="28" spans="1:7" ht="11.25">
      <c r="A28" s="7"/>
      <c r="B28" s="14" t="s">
        <v>12</v>
      </c>
      <c r="C28" s="15"/>
      <c r="D28" s="16"/>
      <c r="E28" s="17">
        <f>SUMIF($C$9:$C$27,$C$24,E9:E27)</f>
        <v>423100</v>
      </c>
      <c r="F28" s="17">
        <f>SUMIF($C$9:$C$27,$C$24,F9:F27)</f>
        <v>294000</v>
      </c>
      <c r="G28" s="18">
        <f>E28-F28</f>
        <v>129100</v>
      </c>
    </row>
    <row r="29" spans="1:7" ht="11.25">
      <c r="A29" s="7"/>
      <c r="B29" s="19" t="s">
        <v>13</v>
      </c>
      <c r="C29" s="9"/>
      <c r="D29" s="10"/>
      <c r="E29" s="13">
        <f>SUMIF($C$9:C27,$C$27,E9:E27)</f>
        <v>1528300</v>
      </c>
      <c r="F29" s="13">
        <f>SUMIF($C$9:D27,$C$27,F9:F27)</f>
        <v>1000000</v>
      </c>
      <c r="G29" s="20">
        <f>E29-F29</f>
        <v>528300</v>
      </c>
    </row>
    <row r="30" spans="1:7" ht="12" thickBot="1">
      <c r="A30" s="7"/>
      <c r="B30" s="21" t="s">
        <v>14</v>
      </c>
      <c r="C30" s="22"/>
      <c r="D30" s="23"/>
      <c r="E30" s="24"/>
      <c r="F30" s="25"/>
      <c r="G30" s="26">
        <f>G29-G28</f>
        <v>399200</v>
      </c>
    </row>
    <row r="31" spans="1:7" ht="12" thickTop="1">
      <c r="A31" s="7"/>
      <c r="B31" s="8"/>
      <c r="C31" s="9"/>
      <c r="D31" s="9"/>
      <c r="E31" s="13"/>
      <c r="F31" s="11"/>
      <c r="G31" s="11"/>
    </row>
    <row r="32" spans="1:7" ht="11.25">
      <c r="A32" s="58" t="s">
        <v>50</v>
      </c>
      <c r="B32" s="58"/>
      <c r="C32" s="9"/>
      <c r="D32" s="9"/>
      <c r="E32" s="13"/>
      <c r="F32" s="11"/>
      <c r="G32" s="11"/>
    </row>
    <row r="33" spans="1:7" ht="11.25">
      <c r="A33" s="7" t="s">
        <v>51</v>
      </c>
      <c r="B33" s="8" t="s">
        <v>52</v>
      </c>
      <c r="C33" s="9" t="s">
        <v>7</v>
      </c>
      <c r="D33" s="9">
        <v>311</v>
      </c>
      <c r="E33" s="13">
        <v>5800</v>
      </c>
      <c r="F33" s="11">
        <v>25000</v>
      </c>
      <c r="G33" s="11">
        <f t="shared" si="0"/>
        <v>-19200</v>
      </c>
    </row>
    <row r="34" spans="1:7" ht="33.75">
      <c r="A34" s="7" t="s">
        <v>53</v>
      </c>
      <c r="B34" s="8" t="s">
        <v>54</v>
      </c>
      <c r="C34" s="9" t="s">
        <v>7</v>
      </c>
      <c r="D34" s="9">
        <v>311</v>
      </c>
      <c r="E34" s="13">
        <v>9000</v>
      </c>
      <c r="F34" s="11">
        <v>5000</v>
      </c>
      <c r="G34" s="11">
        <f t="shared" si="0"/>
        <v>4000</v>
      </c>
    </row>
    <row r="35" spans="1:7" ht="22.5">
      <c r="A35" s="7" t="s">
        <v>55</v>
      </c>
      <c r="B35" s="8" t="s">
        <v>56</v>
      </c>
      <c r="C35" s="9" t="s">
        <v>7</v>
      </c>
      <c r="D35" s="9">
        <v>311</v>
      </c>
      <c r="E35" s="13">
        <v>8500</v>
      </c>
      <c r="F35" s="11">
        <v>6500</v>
      </c>
      <c r="G35" s="11">
        <f t="shared" si="0"/>
        <v>2000</v>
      </c>
    </row>
    <row r="36" spans="1:7" ht="33.75">
      <c r="A36" s="7" t="s">
        <v>57</v>
      </c>
      <c r="B36" s="8" t="s">
        <v>58</v>
      </c>
      <c r="C36" s="9" t="s">
        <v>7</v>
      </c>
      <c r="D36" s="9">
        <v>311</v>
      </c>
      <c r="E36" s="13">
        <v>6500</v>
      </c>
      <c r="F36" s="11">
        <v>9500</v>
      </c>
      <c r="G36" s="11">
        <f t="shared" si="0"/>
        <v>-3000</v>
      </c>
    </row>
    <row r="37" spans="1:7" ht="22.5">
      <c r="A37" s="7" t="s">
        <v>59</v>
      </c>
      <c r="B37" s="8" t="s">
        <v>49</v>
      </c>
      <c r="C37" s="9" t="s">
        <v>7</v>
      </c>
      <c r="D37" s="9">
        <v>311</v>
      </c>
      <c r="E37" s="13">
        <v>87000</v>
      </c>
      <c r="F37" s="11">
        <v>57000</v>
      </c>
      <c r="G37" s="11">
        <f aca="true" t="shared" si="1" ref="G37:G90">E37-F37</f>
        <v>30000</v>
      </c>
    </row>
    <row r="38" spans="1:7" ht="11.25">
      <c r="A38" s="7" t="s">
        <v>60</v>
      </c>
      <c r="B38" s="8" t="s">
        <v>61</v>
      </c>
      <c r="C38" s="9" t="s">
        <v>8</v>
      </c>
      <c r="D38" s="9">
        <v>311</v>
      </c>
      <c r="E38" s="13">
        <v>17700</v>
      </c>
      <c r="F38" s="11">
        <v>15000</v>
      </c>
      <c r="G38" s="11">
        <f t="shared" si="1"/>
        <v>2700</v>
      </c>
    </row>
    <row r="39" spans="1:7" ht="22.5">
      <c r="A39" s="7" t="s">
        <v>62</v>
      </c>
      <c r="B39" s="8" t="s">
        <v>63</v>
      </c>
      <c r="C39" s="9" t="s">
        <v>8</v>
      </c>
      <c r="D39" s="9">
        <v>311</v>
      </c>
      <c r="E39" s="13">
        <v>1150000</v>
      </c>
      <c r="F39" s="11">
        <v>1050000</v>
      </c>
      <c r="G39" s="11">
        <f t="shared" si="1"/>
        <v>100000</v>
      </c>
    </row>
    <row r="40" spans="1:7" ht="22.5">
      <c r="A40" s="7" t="s">
        <v>64</v>
      </c>
      <c r="B40" s="8" t="s">
        <v>65</v>
      </c>
      <c r="C40" s="9" t="s">
        <v>8</v>
      </c>
      <c r="D40" s="9">
        <v>311</v>
      </c>
      <c r="E40" s="13">
        <v>500000</v>
      </c>
      <c r="F40" s="11">
        <v>480000</v>
      </c>
      <c r="G40" s="11">
        <f t="shared" si="1"/>
        <v>20000</v>
      </c>
    </row>
    <row r="41" spans="1:7" ht="22.5">
      <c r="A41" s="7" t="s">
        <v>66</v>
      </c>
      <c r="B41" s="8" t="s">
        <v>67</v>
      </c>
      <c r="C41" s="9" t="s">
        <v>8</v>
      </c>
      <c r="D41" s="9">
        <v>311</v>
      </c>
      <c r="E41" s="13">
        <v>30000</v>
      </c>
      <c r="F41" s="11">
        <v>16000</v>
      </c>
      <c r="G41" s="11">
        <f t="shared" si="1"/>
        <v>14000</v>
      </c>
    </row>
    <row r="42" spans="1:7" ht="33.75">
      <c r="A42" s="7" t="s">
        <v>68</v>
      </c>
      <c r="B42" s="8" t="s">
        <v>69</v>
      </c>
      <c r="C42" s="9" t="s">
        <v>8</v>
      </c>
      <c r="D42" s="9">
        <v>311</v>
      </c>
      <c r="E42" s="13">
        <v>442000</v>
      </c>
      <c r="F42" s="11">
        <v>450000</v>
      </c>
      <c r="G42" s="11">
        <f t="shared" si="1"/>
        <v>-8000</v>
      </c>
    </row>
    <row r="43" spans="1:7" ht="33.75">
      <c r="A43" s="7" t="s">
        <v>70</v>
      </c>
      <c r="B43" s="8" t="s">
        <v>21</v>
      </c>
      <c r="C43" s="9" t="s">
        <v>7</v>
      </c>
      <c r="D43" s="9">
        <v>311</v>
      </c>
      <c r="E43" s="13">
        <v>60000</v>
      </c>
      <c r="F43" s="11">
        <v>30000</v>
      </c>
      <c r="G43" s="11">
        <f t="shared" si="1"/>
        <v>30000</v>
      </c>
    </row>
    <row r="44" spans="1:7" ht="22.5">
      <c r="A44" s="7" t="s">
        <v>71</v>
      </c>
      <c r="B44" s="8" t="s">
        <v>49</v>
      </c>
      <c r="C44" s="9" t="s">
        <v>7</v>
      </c>
      <c r="D44" s="9">
        <v>311</v>
      </c>
      <c r="E44" s="13">
        <v>15000</v>
      </c>
      <c r="F44" s="11">
        <v>10000</v>
      </c>
      <c r="G44" s="11">
        <f t="shared" si="1"/>
        <v>5000</v>
      </c>
    </row>
    <row r="45" spans="1:7" ht="22.5">
      <c r="A45" s="7" t="s">
        <v>72</v>
      </c>
      <c r="B45" s="8" t="s">
        <v>23</v>
      </c>
      <c r="C45" s="9" t="s">
        <v>7</v>
      </c>
      <c r="D45" s="9">
        <v>311</v>
      </c>
      <c r="E45" s="13">
        <v>13000</v>
      </c>
      <c r="F45" s="11">
        <v>50000</v>
      </c>
      <c r="G45" s="11">
        <f t="shared" si="1"/>
        <v>-37000</v>
      </c>
    </row>
    <row r="46" spans="1:7" ht="22.5">
      <c r="A46" s="7" t="s">
        <v>73</v>
      </c>
      <c r="B46" s="8" t="s">
        <v>74</v>
      </c>
      <c r="C46" s="9" t="s">
        <v>8</v>
      </c>
      <c r="D46" s="9">
        <v>311</v>
      </c>
      <c r="E46" s="13">
        <v>205000</v>
      </c>
      <c r="F46" s="11">
        <v>135000</v>
      </c>
      <c r="G46" s="11">
        <f t="shared" si="1"/>
        <v>70000</v>
      </c>
    </row>
    <row r="47" spans="1:7" ht="33.75">
      <c r="A47" s="7" t="s">
        <v>75</v>
      </c>
      <c r="B47" s="8" t="s">
        <v>76</v>
      </c>
      <c r="C47" s="9" t="s">
        <v>8</v>
      </c>
      <c r="D47" s="9">
        <v>311</v>
      </c>
      <c r="E47" s="13">
        <v>1345000</v>
      </c>
      <c r="F47" s="11">
        <v>1225000</v>
      </c>
      <c r="G47" s="11">
        <f t="shared" si="1"/>
        <v>120000</v>
      </c>
    </row>
    <row r="48" spans="1:7" ht="22.5">
      <c r="A48" s="7" t="s">
        <v>77</v>
      </c>
      <c r="B48" s="8" t="s">
        <v>78</v>
      </c>
      <c r="C48" s="9" t="s">
        <v>8</v>
      </c>
      <c r="D48" s="9">
        <v>311</v>
      </c>
      <c r="E48" s="13">
        <v>18000</v>
      </c>
      <c r="F48" s="11">
        <v>12000</v>
      </c>
      <c r="G48" s="11">
        <f t="shared" si="1"/>
        <v>6000</v>
      </c>
    </row>
    <row r="49" spans="1:7" ht="22.5">
      <c r="A49" s="7" t="s">
        <v>79</v>
      </c>
      <c r="B49" s="8" t="s">
        <v>80</v>
      </c>
      <c r="C49" s="9" t="s">
        <v>7</v>
      </c>
      <c r="D49" s="9">
        <v>311</v>
      </c>
      <c r="E49" s="13">
        <v>5800</v>
      </c>
      <c r="F49" s="11">
        <v>100</v>
      </c>
      <c r="G49" s="11">
        <f t="shared" si="1"/>
        <v>5700</v>
      </c>
    </row>
    <row r="50" spans="1:7" ht="33.75">
      <c r="A50" s="7" t="s">
        <v>81</v>
      </c>
      <c r="B50" s="8" t="s">
        <v>82</v>
      </c>
      <c r="C50" s="9" t="s">
        <v>7</v>
      </c>
      <c r="D50" s="9">
        <v>311</v>
      </c>
      <c r="E50" s="13">
        <v>400000</v>
      </c>
      <c r="F50" s="11">
        <v>300000</v>
      </c>
      <c r="G50" s="11">
        <f t="shared" si="1"/>
        <v>100000</v>
      </c>
    </row>
    <row r="51" spans="1:7" ht="22.5">
      <c r="A51" s="7" t="s">
        <v>83</v>
      </c>
      <c r="B51" s="8" t="s">
        <v>84</v>
      </c>
      <c r="C51" s="9" t="s">
        <v>7</v>
      </c>
      <c r="D51" s="9">
        <v>311</v>
      </c>
      <c r="E51" s="13">
        <v>32000</v>
      </c>
      <c r="F51" s="11">
        <v>21000</v>
      </c>
      <c r="G51" s="11">
        <f t="shared" si="1"/>
        <v>11000</v>
      </c>
    </row>
    <row r="52" spans="1:7" ht="22.5">
      <c r="A52" s="7" t="s">
        <v>85</v>
      </c>
      <c r="B52" s="8" t="s">
        <v>86</v>
      </c>
      <c r="C52" s="9" t="s">
        <v>7</v>
      </c>
      <c r="D52" s="9">
        <v>311</v>
      </c>
      <c r="E52" s="13">
        <v>90000</v>
      </c>
      <c r="F52" s="11">
        <v>110000</v>
      </c>
      <c r="G52" s="11">
        <f t="shared" si="1"/>
        <v>-20000</v>
      </c>
    </row>
    <row r="53" spans="1:7" ht="22.5">
      <c r="A53" s="7" t="s">
        <v>87</v>
      </c>
      <c r="B53" s="8" t="s">
        <v>88</v>
      </c>
      <c r="C53" s="9" t="s">
        <v>7</v>
      </c>
      <c r="D53" s="9">
        <v>311</v>
      </c>
      <c r="E53" s="13">
        <v>170000</v>
      </c>
      <c r="F53" s="11">
        <v>50000</v>
      </c>
      <c r="G53" s="11">
        <f t="shared" si="1"/>
        <v>120000</v>
      </c>
    </row>
    <row r="54" spans="1:7" ht="22.5">
      <c r="A54" s="7" t="s">
        <v>89</v>
      </c>
      <c r="B54" s="8" t="s">
        <v>90</v>
      </c>
      <c r="C54" s="9" t="s">
        <v>7</v>
      </c>
      <c r="D54" s="9">
        <v>311</v>
      </c>
      <c r="E54" s="13">
        <v>90000</v>
      </c>
      <c r="F54" s="11">
        <v>100000</v>
      </c>
      <c r="G54" s="11">
        <f t="shared" si="1"/>
        <v>-10000</v>
      </c>
    </row>
    <row r="55" spans="1:7" ht="22.5">
      <c r="A55" s="7" t="s">
        <v>91</v>
      </c>
      <c r="B55" s="8" t="s">
        <v>92</v>
      </c>
      <c r="C55" s="9" t="s">
        <v>7</v>
      </c>
      <c r="D55" s="9">
        <v>311</v>
      </c>
      <c r="E55" s="13">
        <v>125000</v>
      </c>
      <c r="F55" s="11">
        <v>110000</v>
      </c>
      <c r="G55" s="11">
        <f t="shared" si="1"/>
        <v>15000</v>
      </c>
    </row>
    <row r="56" spans="1:7" ht="22.5">
      <c r="A56" s="7" t="s">
        <v>93</v>
      </c>
      <c r="B56" s="8" t="s">
        <v>94</v>
      </c>
      <c r="C56" s="9" t="s">
        <v>7</v>
      </c>
      <c r="D56" s="9">
        <v>311</v>
      </c>
      <c r="E56" s="13">
        <v>190000</v>
      </c>
      <c r="F56" s="11">
        <v>140000</v>
      </c>
      <c r="G56" s="11">
        <f t="shared" si="1"/>
        <v>50000</v>
      </c>
    </row>
    <row r="57" spans="1:7" ht="33.75">
      <c r="A57" s="7" t="s">
        <v>95</v>
      </c>
      <c r="B57" s="8" t="s">
        <v>96</v>
      </c>
      <c r="C57" s="9" t="s">
        <v>8</v>
      </c>
      <c r="D57" s="9">
        <v>311</v>
      </c>
      <c r="E57" s="13">
        <v>20000</v>
      </c>
      <c r="F57" s="11">
        <v>25000</v>
      </c>
      <c r="G57" s="11">
        <f t="shared" si="1"/>
        <v>-5000</v>
      </c>
    </row>
    <row r="58" spans="1:7" ht="22.5">
      <c r="A58" s="7" t="s">
        <v>97</v>
      </c>
      <c r="B58" s="8" t="s">
        <v>98</v>
      </c>
      <c r="C58" s="9" t="s">
        <v>8</v>
      </c>
      <c r="D58" s="9">
        <v>311</v>
      </c>
      <c r="E58" s="13">
        <v>2650000</v>
      </c>
      <c r="F58" s="11">
        <v>3140000</v>
      </c>
      <c r="G58" s="11">
        <f t="shared" si="1"/>
        <v>-490000</v>
      </c>
    </row>
    <row r="59" spans="1:7" ht="22.5">
      <c r="A59" s="7" t="s">
        <v>99</v>
      </c>
      <c r="B59" s="8" t="s">
        <v>74</v>
      </c>
      <c r="C59" s="9" t="s">
        <v>8</v>
      </c>
      <c r="D59" s="9">
        <v>311</v>
      </c>
      <c r="E59" s="13">
        <v>7250000</v>
      </c>
      <c r="F59" s="11">
        <v>6900000</v>
      </c>
      <c r="G59" s="11">
        <f t="shared" si="1"/>
        <v>350000</v>
      </c>
    </row>
    <row r="60" spans="1:7" ht="22.5">
      <c r="A60" s="7" t="s">
        <v>100</v>
      </c>
      <c r="B60" s="8" t="s">
        <v>101</v>
      </c>
      <c r="C60" s="9" t="s">
        <v>8</v>
      </c>
      <c r="D60" s="9">
        <v>311</v>
      </c>
      <c r="E60" s="13">
        <v>22000</v>
      </c>
      <c r="F60" s="11">
        <v>8000</v>
      </c>
      <c r="G60" s="11">
        <f t="shared" si="1"/>
        <v>14000</v>
      </c>
    </row>
    <row r="61" spans="1:7" ht="22.5">
      <c r="A61" s="7" t="s">
        <v>102</v>
      </c>
      <c r="B61" s="8" t="s">
        <v>103</v>
      </c>
      <c r="C61" s="9" t="s">
        <v>8</v>
      </c>
      <c r="D61" s="9">
        <v>311</v>
      </c>
      <c r="E61" s="13">
        <v>6740000</v>
      </c>
      <c r="F61" s="11">
        <v>6300000</v>
      </c>
      <c r="G61" s="11">
        <f t="shared" si="1"/>
        <v>440000</v>
      </c>
    </row>
    <row r="62" spans="1:7" ht="22.5">
      <c r="A62" s="7" t="s">
        <v>104</v>
      </c>
      <c r="B62" s="8" t="s">
        <v>78</v>
      </c>
      <c r="C62" s="9" t="s">
        <v>8</v>
      </c>
      <c r="D62" s="9">
        <v>311</v>
      </c>
      <c r="E62" s="13">
        <v>7000</v>
      </c>
      <c r="F62" s="11">
        <v>11000</v>
      </c>
      <c r="G62" s="11">
        <f t="shared" si="1"/>
        <v>-4000</v>
      </c>
    </row>
    <row r="63" spans="1:7" ht="11.25">
      <c r="A63" s="7"/>
      <c r="B63" s="14" t="s">
        <v>12</v>
      </c>
      <c r="C63" s="15"/>
      <c r="D63" s="16"/>
      <c r="E63" s="17">
        <f>SUMIF($C$33:$C$62,$C$54,E33:E62)</f>
        <v>1307600</v>
      </c>
      <c r="F63" s="17">
        <f>SUMIF($C$33:$C$62,$C$54,F33:F62)</f>
        <v>1024100</v>
      </c>
      <c r="G63" s="18">
        <f>E63-F63</f>
        <v>283500</v>
      </c>
    </row>
    <row r="64" spans="1:7" ht="11.25">
      <c r="A64" s="7"/>
      <c r="B64" s="19" t="s">
        <v>13</v>
      </c>
      <c r="C64" s="9"/>
      <c r="D64" s="10"/>
      <c r="E64" s="13">
        <f>SUMIF($C$33:$C$62,$C$60,E33:E62)</f>
        <v>20396700</v>
      </c>
      <c r="F64" s="13">
        <f>SUMIF($C$33:$C$62,$C$60,F33:F62)</f>
        <v>19767000</v>
      </c>
      <c r="G64" s="20">
        <f>E64-F64</f>
        <v>629700</v>
      </c>
    </row>
    <row r="65" spans="1:7" ht="12" thickBot="1">
      <c r="A65" s="7"/>
      <c r="B65" s="21" t="s">
        <v>14</v>
      </c>
      <c r="C65" s="22"/>
      <c r="D65" s="23"/>
      <c r="E65" s="24"/>
      <c r="F65" s="25"/>
      <c r="G65" s="26">
        <f>G64-G63</f>
        <v>346200</v>
      </c>
    </row>
    <row r="66" spans="1:7" ht="12" thickTop="1">
      <c r="A66" s="7"/>
      <c r="B66" s="8"/>
      <c r="C66" s="9"/>
      <c r="D66" s="9"/>
      <c r="E66" s="13"/>
      <c r="F66" s="11"/>
      <c r="G66" s="11"/>
    </row>
    <row r="67" spans="1:7" ht="11.25">
      <c r="A67" s="58" t="s">
        <v>105</v>
      </c>
      <c r="B67" s="58"/>
      <c r="C67" s="9"/>
      <c r="D67" s="9"/>
      <c r="E67" s="13"/>
      <c r="F67" s="11"/>
      <c r="G67" s="11"/>
    </row>
    <row r="68" spans="1:15" ht="22.5">
      <c r="A68" s="7" t="s">
        <v>212</v>
      </c>
      <c r="B68" s="8" t="s">
        <v>213</v>
      </c>
      <c r="C68" s="9" t="s">
        <v>7</v>
      </c>
      <c r="D68" s="9">
        <v>313</v>
      </c>
      <c r="E68" s="13">
        <v>1200</v>
      </c>
      <c r="F68" s="11">
        <v>0</v>
      </c>
      <c r="G68" s="11">
        <v>1200</v>
      </c>
      <c r="H68" s="51"/>
      <c r="I68" s="52"/>
      <c r="J68" s="53"/>
      <c r="K68" s="54"/>
      <c r="L68" s="53"/>
      <c r="M68" s="55">
        <v>0</v>
      </c>
      <c r="N68" s="50">
        <v>0</v>
      </c>
      <c r="O68" s="50">
        <f>M68-N68</f>
        <v>0</v>
      </c>
    </row>
    <row r="69" spans="1:7" ht="22.5">
      <c r="A69" s="7" t="s">
        <v>106</v>
      </c>
      <c r="B69" s="8" t="s">
        <v>107</v>
      </c>
      <c r="C69" s="9" t="s">
        <v>8</v>
      </c>
      <c r="D69" s="9">
        <v>313</v>
      </c>
      <c r="E69" s="13">
        <v>875000</v>
      </c>
      <c r="F69" s="11">
        <v>1150000</v>
      </c>
      <c r="G69" s="11">
        <f t="shared" si="1"/>
        <v>-275000</v>
      </c>
    </row>
    <row r="70" spans="1:7" ht="11.25">
      <c r="A70" s="7"/>
      <c r="B70" s="14" t="s">
        <v>12</v>
      </c>
      <c r="C70" s="15"/>
      <c r="D70" s="16"/>
      <c r="E70" s="17">
        <f>SUMIF($C$68:$C$69,C68,E68:E69)</f>
        <v>1200</v>
      </c>
      <c r="F70" s="17">
        <f>SUMIF($C$68:$C$69,D68,F68:F69)</f>
        <v>0</v>
      </c>
      <c r="G70" s="18">
        <f>E70-F70</f>
        <v>1200</v>
      </c>
    </row>
    <row r="71" spans="1:7" ht="11.25">
      <c r="A71" s="7"/>
      <c r="B71" s="19" t="s">
        <v>13</v>
      </c>
      <c r="C71" s="9"/>
      <c r="D71" s="10"/>
      <c r="E71" s="13">
        <f>SUMIF($C$69:$C$69,$C$69,E69:E69)</f>
        <v>875000</v>
      </c>
      <c r="F71" s="13">
        <f>SUMIF($C$69:$C$69,$C$69,F69:F69)</f>
        <v>1150000</v>
      </c>
      <c r="G71" s="20">
        <f>E71-F71</f>
        <v>-275000</v>
      </c>
    </row>
    <row r="72" spans="1:7" ht="12" thickBot="1">
      <c r="A72" s="7"/>
      <c r="B72" s="21" t="s">
        <v>14</v>
      </c>
      <c r="C72" s="22"/>
      <c r="D72" s="23"/>
      <c r="E72" s="24"/>
      <c r="F72" s="25"/>
      <c r="G72" s="26">
        <f>G71-G70</f>
        <v>-276200</v>
      </c>
    </row>
    <row r="73" spans="1:7" ht="12" thickTop="1">
      <c r="A73" s="7"/>
      <c r="B73" s="8"/>
      <c r="C73" s="9"/>
      <c r="D73" s="9"/>
      <c r="E73" s="13"/>
      <c r="F73" s="11"/>
      <c r="G73" s="11"/>
    </row>
    <row r="74" spans="1:7" ht="11.25">
      <c r="A74" s="58" t="s">
        <v>108</v>
      </c>
      <c r="B74" s="58"/>
      <c r="C74" s="9"/>
      <c r="D74" s="9"/>
      <c r="E74" s="13"/>
      <c r="F74" s="11"/>
      <c r="G74" s="11"/>
    </row>
    <row r="75" spans="1:7" ht="11.25">
      <c r="A75" s="7" t="s">
        <v>109</v>
      </c>
      <c r="B75" s="8" t="s">
        <v>110</v>
      </c>
      <c r="C75" s="9" t="s">
        <v>7</v>
      </c>
      <c r="D75" s="9">
        <v>313</v>
      </c>
      <c r="E75" s="13">
        <v>65000</v>
      </c>
      <c r="F75" s="11">
        <v>57000</v>
      </c>
      <c r="G75" s="11">
        <f t="shared" si="1"/>
        <v>8000</v>
      </c>
    </row>
    <row r="76" spans="1:7" ht="11.25">
      <c r="A76" s="7" t="s">
        <v>111</v>
      </c>
      <c r="B76" s="8" t="s">
        <v>112</v>
      </c>
      <c r="C76" s="9" t="s">
        <v>7</v>
      </c>
      <c r="D76" s="10">
        <v>312</v>
      </c>
      <c r="E76" s="13">
        <v>20000</v>
      </c>
      <c r="F76" s="11">
        <v>25000</v>
      </c>
      <c r="G76" s="11">
        <f t="shared" si="1"/>
        <v>-5000</v>
      </c>
    </row>
    <row r="77" spans="1:7" ht="11.25">
      <c r="A77" s="7" t="s">
        <v>113</v>
      </c>
      <c r="B77" s="8" t="s">
        <v>61</v>
      </c>
      <c r="C77" s="9" t="s">
        <v>8</v>
      </c>
      <c r="D77" s="9">
        <v>312</v>
      </c>
      <c r="E77" s="11">
        <v>20000</v>
      </c>
      <c r="F77" s="11">
        <v>12000</v>
      </c>
      <c r="G77" s="11">
        <f t="shared" si="1"/>
        <v>8000</v>
      </c>
    </row>
    <row r="78" spans="1:7" ht="22.5">
      <c r="A78" s="7" t="s">
        <v>114</v>
      </c>
      <c r="B78" s="8" t="s">
        <v>115</v>
      </c>
      <c r="C78" s="9" t="s">
        <v>8</v>
      </c>
      <c r="D78" s="9">
        <v>312</v>
      </c>
      <c r="E78" s="11">
        <v>55000</v>
      </c>
      <c r="F78" s="11">
        <v>90000</v>
      </c>
      <c r="G78" s="11">
        <f t="shared" si="1"/>
        <v>-35000</v>
      </c>
    </row>
    <row r="79" spans="1:7" ht="22.5">
      <c r="A79" s="7" t="s">
        <v>116</v>
      </c>
      <c r="B79" s="8" t="s">
        <v>117</v>
      </c>
      <c r="C79" s="9" t="s">
        <v>8</v>
      </c>
      <c r="D79" s="9">
        <v>312</v>
      </c>
      <c r="E79" s="11">
        <v>40000</v>
      </c>
      <c r="F79" s="11">
        <v>50000</v>
      </c>
      <c r="G79" s="11">
        <f t="shared" si="1"/>
        <v>-10000</v>
      </c>
    </row>
    <row r="80" spans="1:7" ht="22.5">
      <c r="A80" s="7" t="s">
        <v>118</v>
      </c>
      <c r="B80" s="8" t="s">
        <v>119</v>
      </c>
      <c r="C80" s="9" t="s">
        <v>8</v>
      </c>
      <c r="D80" s="9">
        <v>313</v>
      </c>
      <c r="E80" s="13">
        <v>0</v>
      </c>
      <c r="F80" s="11">
        <v>1400</v>
      </c>
      <c r="G80" s="11">
        <f t="shared" si="1"/>
        <v>-1400</v>
      </c>
    </row>
    <row r="81" spans="1:7" ht="22.5">
      <c r="A81" s="7" t="s">
        <v>120</v>
      </c>
      <c r="B81" s="8" t="s">
        <v>121</v>
      </c>
      <c r="C81" s="9" t="s">
        <v>7</v>
      </c>
      <c r="D81" s="9">
        <v>313</v>
      </c>
      <c r="E81" s="13">
        <v>26000</v>
      </c>
      <c r="F81" s="11">
        <v>36000</v>
      </c>
      <c r="G81" s="11">
        <f t="shared" si="1"/>
        <v>-10000</v>
      </c>
    </row>
    <row r="82" spans="1:7" ht="22.5">
      <c r="A82" s="7" t="s">
        <v>122</v>
      </c>
      <c r="B82" s="8" t="s">
        <v>123</v>
      </c>
      <c r="C82" s="9" t="s">
        <v>7</v>
      </c>
      <c r="D82" s="9">
        <v>312</v>
      </c>
      <c r="E82" s="11">
        <v>110000</v>
      </c>
      <c r="F82" s="11">
        <v>90000</v>
      </c>
      <c r="G82" s="11">
        <f t="shared" si="1"/>
        <v>20000</v>
      </c>
    </row>
    <row r="83" spans="1:7" ht="22.5">
      <c r="A83" s="7" t="s">
        <v>124</v>
      </c>
      <c r="B83" s="8" t="s">
        <v>125</v>
      </c>
      <c r="C83" s="9" t="s">
        <v>8</v>
      </c>
      <c r="D83" s="9">
        <v>312</v>
      </c>
      <c r="E83" s="11">
        <v>110000</v>
      </c>
      <c r="F83" s="11">
        <v>90000</v>
      </c>
      <c r="G83" s="11">
        <f t="shared" si="1"/>
        <v>20000</v>
      </c>
    </row>
    <row r="84" spans="1:7" ht="11.25">
      <c r="A84" s="7" t="s">
        <v>126</v>
      </c>
      <c r="B84" s="8" t="s">
        <v>127</v>
      </c>
      <c r="C84" s="9" t="s">
        <v>8</v>
      </c>
      <c r="D84" s="9">
        <v>313</v>
      </c>
      <c r="E84" s="13">
        <v>30000</v>
      </c>
      <c r="F84" s="11">
        <v>35000</v>
      </c>
      <c r="G84" s="11">
        <f t="shared" si="1"/>
        <v>-5000</v>
      </c>
    </row>
    <row r="85" spans="1:7" ht="22.5">
      <c r="A85" s="7" t="s">
        <v>128</v>
      </c>
      <c r="B85" s="8" t="s">
        <v>119</v>
      </c>
      <c r="C85" s="9" t="s">
        <v>8</v>
      </c>
      <c r="D85" s="10">
        <v>313</v>
      </c>
      <c r="E85" s="13">
        <v>10000</v>
      </c>
      <c r="F85" s="11">
        <v>15000</v>
      </c>
      <c r="G85" s="11">
        <f t="shared" si="1"/>
        <v>-5000</v>
      </c>
    </row>
    <row r="86" spans="1:7" ht="11.25">
      <c r="A86" s="7" t="s">
        <v>129</v>
      </c>
      <c r="B86" s="8" t="s">
        <v>130</v>
      </c>
      <c r="C86" s="9" t="s">
        <v>7</v>
      </c>
      <c r="D86" s="9">
        <v>313</v>
      </c>
      <c r="E86" s="13">
        <v>60000</v>
      </c>
      <c r="F86" s="11">
        <v>53000</v>
      </c>
      <c r="G86" s="11">
        <f t="shared" si="1"/>
        <v>7000</v>
      </c>
    </row>
    <row r="87" spans="1:7" ht="22.5">
      <c r="A87" s="7" t="s">
        <v>131</v>
      </c>
      <c r="B87" s="8" t="s">
        <v>132</v>
      </c>
      <c r="C87" s="9" t="s">
        <v>7</v>
      </c>
      <c r="D87" s="9">
        <v>312</v>
      </c>
      <c r="E87" s="11">
        <v>225000</v>
      </c>
      <c r="F87" s="11">
        <v>200000</v>
      </c>
      <c r="G87" s="11">
        <f t="shared" si="1"/>
        <v>25000</v>
      </c>
    </row>
    <row r="88" spans="1:7" ht="22.5">
      <c r="A88" s="7" t="s">
        <v>133</v>
      </c>
      <c r="B88" s="8" t="s">
        <v>125</v>
      </c>
      <c r="C88" s="9" t="s">
        <v>8</v>
      </c>
      <c r="D88" s="9">
        <v>312</v>
      </c>
      <c r="E88" s="11">
        <v>225000</v>
      </c>
      <c r="F88" s="11">
        <v>200000</v>
      </c>
      <c r="G88" s="11">
        <f t="shared" si="1"/>
        <v>25000</v>
      </c>
    </row>
    <row r="89" spans="1:7" ht="11.25">
      <c r="A89" s="7" t="s">
        <v>134</v>
      </c>
      <c r="B89" s="8" t="s">
        <v>127</v>
      </c>
      <c r="C89" s="9" t="s">
        <v>8</v>
      </c>
      <c r="D89" s="9">
        <v>313</v>
      </c>
      <c r="E89" s="13">
        <v>15000</v>
      </c>
      <c r="F89" s="11">
        <v>10000</v>
      </c>
      <c r="G89" s="11">
        <f t="shared" si="1"/>
        <v>5000</v>
      </c>
    </row>
    <row r="90" spans="1:7" ht="22.5">
      <c r="A90" s="7" t="s">
        <v>135</v>
      </c>
      <c r="B90" s="8" t="s">
        <v>119</v>
      </c>
      <c r="C90" s="9" t="s">
        <v>8</v>
      </c>
      <c r="D90" s="10">
        <v>313</v>
      </c>
      <c r="E90" s="13">
        <v>2000</v>
      </c>
      <c r="F90" s="11">
        <v>5000</v>
      </c>
      <c r="G90" s="11">
        <f t="shared" si="1"/>
        <v>-3000</v>
      </c>
    </row>
    <row r="91" spans="1:7" ht="11.25">
      <c r="A91" s="7"/>
      <c r="B91" s="14" t="s">
        <v>12</v>
      </c>
      <c r="C91" s="15"/>
      <c r="D91" s="16"/>
      <c r="E91" s="17">
        <f>SUMIF($C$75:$C$90,$C$86,E75:E91)</f>
        <v>506000</v>
      </c>
      <c r="F91" s="17">
        <f>SUMIF($C$75:$C$90,$C$86,F75:F91)</f>
        <v>461000</v>
      </c>
      <c r="G91" s="18">
        <f>E91-F91</f>
        <v>45000</v>
      </c>
    </row>
    <row r="92" spans="1:7" ht="11.25">
      <c r="A92" s="7"/>
      <c r="B92" s="19" t="s">
        <v>13</v>
      </c>
      <c r="C92" s="9"/>
      <c r="D92" s="10"/>
      <c r="E92" s="13">
        <f>SUMIF($C$75:$C$90,$C$85,E75:E90)</f>
        <v>507000</v>
      </c>
      <c r="F92" s="13">
        <f>SUMIF($C$75:$C$90,$C$85,F75:F90)</f>
        <v>508400</v>
      </c>
      <c r="G92" s="20">
        <f>E92-F92</f>
        <v>-1400</v>
      </c>
    </row>
    <row r="93" spans="1:7" ht="12" thickBot="1">
      <c r="A93" s="7"/>
      <c r="B93" s="21" t="s">
        <v>14</v>
      </c>
      <c r="C93" s="22"/>
      <c r="D93" s="23"/>
      <c r="E93" s="24"/>
      <c r="F93" s="25"/>
      <c r="G93" s="26">
        <f>G92-G91</f>
        <v>-46400</v>
      </c>
    </row>
    <row r="94" spans="1:7" ht="12" thickTop="1">
      <c r="A94" s="7"/>
      <c r="B94" s="8"/>
      <c r="C94" s="9"/>
      <c r="D94" s="10"/>
      <c r="E94" s="13"/>
      <c r="F94" s="11"/>
      <c r="G94" s="11"/>
    </row>
    <row r="95" spans="1:7" ht="11.25">
      <c r="A95" s="58" t="s">
        <v>136</v>
      </c>
      <c r="B95" s="58"/>
      <c r="C95" s="9"/>
      <c r="D95" s="10"/>
      <c r="E95" s="13"/>
      <c r="F95" s="11"/>
      <c r="G95" s="11"/>
    </row>
    <row r="96" spans="1:7" ht="22.5">
      <c r="A96" s="7" t="s">
        <v>137</v>
      </c>
      <c r="B96" s="8" t="s">
        <v>138</v>
      </c>
      <c r="C96" s="9" t="s">
        <v>7</v>
      </c>
      <c r="D96" s="9">
        <v>313</v>
      </c>
      <c r="E96" s="13">
        <v>22913000</v>
      </c>
      <c r="F96" s="11">
        <v>22500000</v>
      </c>
      <c r="G96" s="11">
        <f>E96-F96</f>
        <v>413000</v>
      </c>
    </row>
    <row r="97" spans="1:7" ht="11.25">
      <c r="A97" s="7"/>
      <c r="B97" s="14" t="s">
        <v>12</v>
      </c>
      <c r="C97" s="15"/>
      <c r="D97" s="16"/>
      <c r="E97" s="17">
        <f>SUMIF($C$96,$C$96,E96)</f>
        <v>22913000</v>
      </c>
      <c r="F97" s="17">
        <f>SUMIF($C$96,$C$96,F96)</f>
        <v>22500000</v>
      </c>
      <c r="G97" s="18">
        <f>E97-F97</f>
        <v>413000</v>
      </c>
    </row>
    <row r="98" spans="1:7" ht="11.25">
      <c r="A98" s="7"/>
      <c r="B98" s="19" t="s">
        <v>13</v>
      </c>
      <c r="C98" s="9"/>
      <c r="D98" s="10"/>
      <c r="E98" s="13">
        <v>0</v>
      </c>
      <c r="F98" s="13">
        <v>0</v>
      </c>
      <c r="G98" s="20">
        <f>E98-F98</f>
        <v>0</v>
      </c>
    </row>
    <row r="99" spans="1:7" ht="12" thickBot="1">
      <c r="A99" s="7"/>
      <c r="B99" s="21" t="s">
        <v>14</v>
      </c>
      <c r="C99" s="22"/>
      <c r="D99" s="23"/>
      <c r="E99" s="24"/>
      <c r="F99" s="25"/>
      <c r="G99" s="26">
        <f>G98-G97</f>
        <v>-413000</v>
      </c>
    </row>
    <row r="100" spans="1:7" ht="12" thickTop="1">
      <c r="A100" s="7"/>
      <c r="B100" s="8"/>
      <c r="C100" s="9"/>
      <c r="D100" s="9"/>
      <c r="E100" s="13"/>
      <c r="F100" s="11"/>
      <c r="G100" s="11"/>
    </row>
    <row r="101" spans="1:7" ht="11.25">
      <c r="A101" s="58" t="s">
        <v>139</v>
      </c>
      <c r="B101" s="58"/>
      <c r="C101" s="9"/>
      <c r="D101" s="9"/>
      <c r="E101" s="13"/>
      <c r="F101" s="11"/>
      <c r="G101" s="11"/>
    </row>
    <row r="102" spans="1:7" ht="11.25">
      <c r="A102" s="7" t="s">
        <v>140</v>
      </c>
      <c r="B102" s="8" t="s">
        <v>15</v>
      </c>
      <c r="C102" s="9" t="s">
        <v>8</v>
      </c>
      <c r="D102" s="9">
        <v>312</v>
      </c>
      <c r="E102" s="11">
        <v>700000</v>
      </c>
      <c r="F102" s="11">
        <v>600000</v>
      </c>
      <c r="G102" s="11">
        <f aca="true" t="shared" si="2" ref="G102:G107">E102-F102</f>
        <v>100000</v>
      </c>
    </row>
    <row r="103" spans="1:7" ht="11.25">
      <c r="A103" s="7" t="s">
        <v>141</v>
      </c>
      <c r="B103" s="8" t="s">
        <v>142</v>
      </c>
      <c r="C103" s="9" t="s">
        <v>8</v>
      </c>
      <c r="D103" s="9">
        <v>312</v>
      </c>
      <c r="E103" s="11">
        <v>140000</v>
      </c>
      <c r="F103" s="11">
        <v>66000</v>
      </c>
      <c r="G103" s="11">
        <f t="shared" si="2"/>
        <v>74000</v>
      </c>
    </row>
    <row r="104" spans="1:7" ht="11.25">
      <c r="A104" s="7" t="s">
        <v>143</v>
      </c>
      <c r="B104" s="8" t="s">
        <v>144</v>
      </c>
      <c r="C104" s="9" t="s">
        <v>8</v>
      </c>
      <c r="D104" s="9">
        <v>312</v>
      </c>
      <c r="E104" s="11">
        <v>320000</v>
      </c>
      <c r="F104" s="11">
        <v>425000</v>
      </c>
      <c r="G104" s="11">
        <f t="shared" si="2"/>
        <v>-105000</v>
      </c>
    </row>
    <row r="105" spans="1:7" ht="11.25">
      <c r="A105" s="7" t="s">
        <v>145</v>
      </c>
      <c r="B105" s="8" t="s">
        <v>146</v>
      </c>
      <c r="C105" s="9" t="s">
        <v>8</v>
      </c>
      <c r="D105" s="9">
        <v>312</v>
      </c>
      <c r="E105" s="11">
        <v>260000</v>
      </c>
      <c r="F105" s="11">
        <v>370000</v>
      </c>
      <c r="G105" s="11">
        <f t="shared" si="2"/>
        <v>-110000</v>
      </c>
    </row>
    <row r="106" spans="1:7" ht="11.25">
      <c r="A106" s="7"/>
      <c r="B106" s="14" t="s">
        <v>12</v>
      </c>
      <c r="C106" s="15"/>
      <c r="D106" s="16"/>
      <c r="E106" s="17">
        <f>SUMIF($C$102:$C$105,#REF!,E102:E105)</f>
        <v>0</v>
      </c>
      <c r="F106" s="17">
        <f>SUMIF($C$102:$C$105,#REF!,F102:F105)</f>
        <v>0</v>
      </c>
      <c r="G106" s="18">
        <f t="shared" si="2"/>
        <v>0</v>
      </c>
    </row>
    <row r="107" spans="1:7" ht="11.25">
      <c r="A107" s="7"/>
      <c r="B107" s="19" t="s">
        <v>13</v>
      </c>
      <c r="C107" s="9"/>
      <c r="D107" s="10"/>
      <c r="E107" s="13">
        <f>SUMIF($C$102:$C$105,$C$103,E102:E105)</f>
        <v>1420000</v>
      </c>
      <c r="F107" s="13">
        <f>SUMIF($C$102:$C$105,$C$103,F102:F105)</f>
        <v>1461000</v>
      </c>
      <c r="G107" s="20">
        <f t="shared" si="2"/>
        <v>-41000</v>
      </c>
    </row>
    <row r="108" spans="1:7" ht="12" thickBot="1">
      <c r="A108" s="7"/>
      <c r="B108" s="21" t="s">
        <v>14</v>
      </c>
      <c r="C108" s="22"/>
      <c r="D108" s="23"/>
      <c r="E108" s="24"/>
      <c r="F108" s="25"/>
      <c r="G108" s="26">
        <f>G107-G106</f>
        <v>-41000</v>
      </c>
    </row>
    <row r="109" spans="1:7" ht="12" thickTop="1">
      <c r="A109" s="7"/>
      <c r="B109" s="8"/>
      <c r="C109" s="9"/>
      <c r="D109" s="9"/>
      <c r="E109" s="11"/>
      <c r="F109" s="11"/>
      <c r="G109" s="11"/>
    </row>
    <row r="110" spans="1:7" ht="11.25">
      <c r="A110" s="58" t="s">
        <v>147</v>
      </c>
      <c r="B110" s="58"/>
      <c r="C110" s="9"/>
      <c r="D110" s="9"/>
      <c r="E110" s="11"/>
      <c r="F110" s="11"/>
      <c r="G110" s="11"/>
    </row>
    <row r="111" spans="1:7" ht="11.25">
      <c r="A111" s="7" t="s">
        <v>148</v>
      </c>
      <c r="B111" s="8" t="s">
        <v>149</v>
      </c>
      <c r="C111" s="9" t="s">
        <v>7</v>
      </c>
      <c r="D111" s="9">
        <v>313</v>
      </c>
      <c r="E111" s="13">
        <v>380000</v>
      </c>
      <c r="F111" s="11">
        <v>350000</v>
      </c>
      <c r="G111" s="11">
        <f>E111-F111</f>
        <v>30000</v>
      </c>
    </row>
    <row r="112" spans="1:7" ht="11.25">
      <c r="A112" s="7" t="s">
        <v>150</v>
      </c>
      <c r="B112" s="8" t="s">
        <v>151</v>
      </c>
      <c r="C112" s="9" t="s">
        <v>7</v>
      </c>
      <c r="D112" s="9">
        <v>313</v>
      </c>
      <c r="E112" s="13">
        <v>1855000</v>
      </c>
      <c r="F112" s="11">
        <v>1820000</v>
      </c>
      <c r="G112" s="11">
        <f>E112-F112</f>
        <v>35000</v>
      </c>
    </row>
    <row r="113" spans="1:7" ht="11.25">
      <c r="A113" s="7" t="s">
        <v>152</v>
      </c>
      <c r="B113" s="8" t="s">
        <v>153</v>
      </c>
      <c r="C113" s="9" t="s">
        <v>8</v>
      </c>
      <c r="D113" s="9">
        <v>313</v>
      </c>
      <c r="E113" s="13">
        <v>380000</v>
      </c>
      <c r="F113" s="11">
        <v>350000</v>
      </c>
      <c r="G113" s="11">
        <f>E113-F113</f>
        <v>30000</v>
      </c>
    </row>
    <row r="114" spans="1:7" ht="11.25">
      <c r="A114" s="7"/>
      <c r="B114" s="14" t="s">
        <v>12</v>
      </c>
      <c r="C114" s="15"/>
      <c r="D114" s="16"/>
      <c r="E114" s="17">
        <f>SUMIF($C$111:$C$113,$C$111,E111:E113)</f>
        <v>2235000</v>
      </c>
      <c r="F114" s="17">
        <f>SUMIF($C$111:$C$113,$C$111,F111:F113)</f>
        <v>2170000</v>
      </c>
      <c r="G114" s="18">
        <f>E114-F114</f>
        <v>65000</v>
      </c>
    </row>
    <row r="115" spans="1:7" ht="11.25">
      <c r="A115" s="7"/>
      <c r="B115" s="19" t="s">
        <v>13</v>
      </c>
      <c r="C115" s="9"/>
      <c r="D115" s="10"/>
      <c r="E115" s="13">
        <f>SUMIF($C$111:$C$113,$C$113,E111:E113)</f>
        <v>380000</v>
      </c>
      <c r="F115" s="13">
        <f>SUMIF($C$111:$C$113,$C$113,F111:F113)</f>
        <v>350000</v>
      </c>
      <c r="G115" s="20">
        <f>E115-F115</f>
        <v>30000</v>
      </c>
    </row>
    <row r="116" spans="1:7" ht="12" thickBot="1">
      <c r="A116" s="7"/>
      <c r="B116" s="21" t="s">
        <v>14</v>
      </c>
      <c r="C116" s="22"/>
      <c r="D116" s="23"/>
      <c r="E116" s="24"/>
      <c r="F116" s="25"/>
      <c r="G116" s="26">
        <f>G115-G114</f>
        <v>-35000</v>
      </c>
    </row>
    <row r="117" spans="1:7" ht="12" thickTop="1">
      <c r="A117" s="7"/>
      <c r="B117" s="3"/>
      <c r="C117" s="45"/>
      <c r="D117" s="46"/>
      <c r="E117" s="47"/>
      <c r="F117" s="48"/>
      <c r="G117" s="48"/>
    </row>
    <row r="118" spans="1:7" ht="22.5" customHeight="1">
      <c r="A118" s="58" t="s">
        <v>203</v>
      </c>
      <c r="B118" s="58"/>
      <c r="C118" s="45"/>
      <c r="D118" s="46"/>
      <c r="E118" s="47"/>
      <c r="F118" s="48"/>
      <c r="G118" s="48"/>
    </row>
    <row r="119" spans="1:8" ht="11.25">
      <c r="A119" s="7" t="s">
        <v>204</v>
      </c>
      <c r="B119" s="8" t="s">
        <v>205</v>
      </c>
      <c r="C119" s="9" t="s">
        <v>8</v>
      </c>
      <c r="D119" s="9">
        <v>313</v>
      </c>
      <c r="E119" s="13">
        <v>1000</v>
      </c>
      <c r="F119" s="11">
        <v>0</v>
      </c>
      <c r="G119" s="11">
        <v>1000</v>
      </c>
      <c r="H119" s="5" t="s">
        <v>208</v>
      </c>
    </row>
    <row r="120" spans="1:15" ht="22.5">
      <c r="A120" s="7" t="s">
        <v>216</v>
      </c>
      <c r="B120" s="8" t="s">
        <v>217</v>
      </c>
      <c r="C120" s="9" t="s">
        <v>7</v>
      </c>
      <c r="D120" s="9">
        <v>313</v>
      </c>
      <c r="E120" s="13">
        <v>5000</v>
      </c>
      <c r="F120" s="11">
        <v>0</v>
      </c>
      <c r="G120" s="11">
        <f>E120-F120</f>
        <v>5000</v>
      </c>
      <c r="H120" s="5" t="s">
        <v>208</v>
      </c>
      <c r="I120" s="52"/>
      <c r="J120" s="53"/>
      <c r="K120" s="54"/>
      <c r="L120" s="53"/>
      <c r="M120" s="49"/>
      <c r="N120" s="50"/>
      <c r="O120" s="50"/>
    </row>
    <row r="121" spans="1:8" ht="11.25">
      <c r="A121" s="7" t="s">
        <v>206</v>
      </c>
      <c r="B121" s="8" t="s">
        <v>207</v>
      </c>
      <c r="C121" s="9" t="s">
        <v>7</v>
      </c>
      <c r="D121" s="9">
        <v>313</v>
      </c>
      <c r="E121" s="13">
        <v>3000</v>
      </c>
      <c r="F121" s="11">
        <v>0</v>
      </c>
      <c r="G121" s="11">
        <v>3000</v>
      </c>
      <c r="H121" s="5" t="s">
        <v>208</v>
      </c>
    </row>
    <row r="122" spans="1:7" ht="11.25">
      <c r="A122" s="7"/>
      <c r="B122" s="14" t="s">
        <v>12</v>
      </c>
      <c r="C122" s="15"/>
      <c r="D122" s="16"/>
      <c r="E122" s="17">
        <f>SUMIF($C$119:$C$122,$C$121,E119:E122)</f>
        <v>8000</v>
      </c>
      <c r="F122" s="17">
        <f>SUMIF($C$119:$C$122,$C$121,F119:F122)</f>
        <v>0</v>
      </c>
      <c r="G122" s="18">
        <f>E122-F122</f>
        <v>8000</v>
      </c>
    </row>
    <row r="123" spans="1:7" ht="11.25">
      <c r="A123" s="7"/>
      <c r="B123" s="19" t="s">
        <v>13</v>
      </c>
      <c r="C123" s="9"/>
      <c r="D123" s="10"/>
      <c r="E123" s="13">
        <f>SUMIF($C$119:$C$121,$C$119,E119:E121)</f>
        <v>1000</v>
      </c>
      <c r="F123" s="13">
        <f>SUMIF($C$111:$C$113,$C$113,F118:F121)</f>
        <v>0</v>
      </c>
      <c r="G123" s="20">
        <f>E123-F123</f>
        <v>1000</v>
      </c>
    </row>
    <row r="124" spans="1:7" ht="12" thickBot="1">
      <c r="A124" s="7"/>
      <c r="B124" s="21" t="s">
        <v>14</v>
      </c>
      <c r="C124" s="22"/>
      <c r="D124" s="23"/>
      <c r="E124" s="24"/>
      <c r="F124" s="25"/>
      <c r="G124" s="26">
        <f>G123-G122</f>
        <v>-7000</v>
      </c>
    </row>
    <row r="125" spans="1:7" ht="12" thickTop="1">
      <c r="A125" s="7"/>
      <c r="B125" s="8"/>
      <c r="C125" s="9"/>
      <c r="D125" s="9"/>
      <c r="E125" s="13"/>
      <c r="F125" s="11"/>
      <c r="G125" s="11"/>
    </row>
    <row r="126" spans="1:7" ht="11.25">
      <c r="A126" s="7"/>
      <c r="B126" s="8"/>
      <c r="C126" s="9"/>
      <c r="D126" s="9"/>
      <c r="E126" s="13"/>
      <c r="F126" s="11"/>
      <c r="G126" s="11"/>
    </row>
    <row r="127" spans="1:7" ht="11.25">
      <c r="A127" s="58" t="s">
        <v>154</v>
      </c>
      <c r="B127" s="58"/>
      <c r="C127" s="9"/>
      <c r="D127" s="9"/>
      <c r="E127" s="13"/>
      <c r="F127" s="11"/>
      <c r="G127" s="11"/>
    </row>
    <row r="128" spans="1:7" ht="11.25">
      <c r="A128" s="7" t="s">
        <v>155</v>
      </c>
      <c r="B128" s="8" t="s">
        <v>156</v>
      </c>
      <c r="C128" s="9" t="s">
        <v>7</v>
      </c>
      <c r="D128" s="9">
        <v>31</v>
      </c>
      <c r="E128" s="13">
        <v>93000</v>
      </c>
      <c r="F128" s="11">
        <v>55000</v>
      </c>
      <c r="G128" s="11">
        <f aca="true" t="shared" si="3" ref="G128:G137">E128-F128</f>
        <v>38000</v>
      </c>
    </row>
    <row r="129" spans="1:7" ht="22.5">
      <c r="A129" s="7" t="s">
        <v>157</v>
      </c>
      <c r="B129" s="8" t="s">
        <v>158</v>
      </c>
      <c r="C129" s="9" t="s">
        <v>7</v>
      </c>
      <c r="D129" s="9">
        <v>31</v>
      </c>
      <c r="E129" s="13">
        <v>335000</v>
      </c>
      <c r="F129" s="11">
        <v>200000</v>
      </c>
      <c r="G129" s="11">
        <f t="shared" si="3"/>
        <v>135000</v>
      </c>
    </row>
    <row r="130" spans="1:7" ht="22.5">
      <c r="A130" s="7" t="s">
        <v>159</v>
      </c>
      <c r="B130" s="8" t="s">
        <v>160</v>
      </c>
      <c r="C130" s="9" t="s">
        <v>7</v>
      </c>
      <c r="D130" s="9">
        <v>31</v>
      </c>
      <c r="E130" s="13">
        <v>5400000</v>
      </c>
      <c r="F130" s="11">
        <v>5092500</v>
      </c>
      <c r="G130" s="11">
        <f t="shared" si="3"/>
        <v>307500</v>
      </c>
    </row>
    <row r="131" spans="1:7" ht="33.75">
      <c r="A131" s="7" t="s">
        <v>161</v>
      </c>
      <c r="B131" s="8" t="s">
        <v>162</v>
      </c>
      <c r="C131" s="9" t="s">
        <v>7</v>
      </c>
      <c r="D131" s="9">
        <v>31</v>
      </c>
      <c r="E131" s="11">
        <v>100000</v>
      </c>
      <c r="F131" s="11">
        <v>150000</v>
      </c>
      <c r="G131" s="11">
        <f t="shared" si="3"/>
        <v>-50000</v>
      </c>
    </row>
    <row r="132" spans="1:7" ht="22.5">
      <c r="A132" s="7" t="s">
        <v>163</v>
      </c>
      <c r="B132" s="8" t="s">
        <v>164</v>
      </c>
      <c r="C132" s="9" t="s">
        <v>8</v>
      </c>
      <c r="D132" s="9">
        <v>31</v>
      </c>
      <c r="E132" s="13">
        <v>17600000</v>
      </c>
      <c r="F132" s="11">
        <v>17500000</v>
      </c>
      <c r="G132" s="11">
        <f t="shared" si="3"/>
        <v>100000</v>
      </c>
    </row>
    <row r="133" spans="1:7" ht="33.75">
      <c r="A133" s="7" t="s">
        <v>165</v>
      </c>
      <c r="B133" s="8" t="s">
        <v>166</v>
      </c>
      <c r="C133" s="9" t="s">
        <v>8</v>
      </c>
      <c r="D133" s="9">
        <v>31</v>
      </c>
      <c r="E133" s="13">
        <v>23000</v>
      </c>
      <c r="F133" s="11">
        <v>20000</v>
      </c>
      <c r="G133" s="11">
        <f t="shared" si="3"/>
        <v>3000</v>
      </c>
    </row>
    <row r="134" spans="1:7" ht="22.5">
      <c r="A134" s="7" t="s">
        <v>167</v>
      </c>
      <c r="B134" s="8" t="s">
        <v>168</v>
      </c>
      <c r="C134" s="9" t="s">
        <v>8</v>
      </c>
      <c r="D134" s="9">
        <v>31</v>
      </c>
      <c r="E134" s="13">
        <v>236000</v>
      </c>
      <c r="F134" s="11">
        <v>200000</v>
      </c>
      <c r="G134" s="11">
        <f t="shared" si="3"/>
        <v>36000</v>
      </c>
    </row>
    <row r="135" spans="1:7" ht="22.5">
      <c r="A135" s="7" t="s">
        <v>169</v>
      </c>
      <c r="B135" s="8" t="s">
        <v>170</v>
      </c>
      <c r="C135" s="9" t="s">
        <v>8</v>
      </c>
      <c r="D135" s="9">
        <v>31</v>
      </c>
      <c r="E135" s="13">
        <v>586300</v>
      </c>
      <c r="F135" s="11">
        <v>525000</v>
      </c>
      <c r="G135" s="11">
        <f t="shared" si="3"/>
        <v>61300</v>
      </c>
    </row>
    <row r="136" spans="1:7" ht="11.25">
      <c r="A136" s="7"/>
      <c r="B136" s="14" t="s">
        <v>12</v>
      </c>
      <c r="C136" s="15"/>
      <c r="D136" s="16"/>
      <c r="E136" s="17">
        <f>SUMIF($C$128:$C$135,$C$130,E128:E135)</f>
        <v>5928000</v>
      </c>
      <c r="F136" s="17">
        <f>SUMIF($C$128:$C$135,$C$130,F128:F135)</f>
        <v>5497500</v>
      </c>
      <c r="G136" s="18">
        <f t="shared" si="3"/>
        <v>430500</v>
      </c>
    </row>
    <row r="137" spans="1:7" ht="11.25">
      <c r="A137" s="7"/>
      <c r="B137" s="19" t="s">
        <v>13</v>
      </c>
      <c r="C137" s="9"/>
      <c r="D137" s="10"/>
      <c r="E137" s="13">
        <f>SUMIF($C$128:$C$135,$C$132,E128:E135)</f>
        <v>18445300</v>
      </c>
      <c r="F137" s="13">
        <f>SUMIF($C$128:$C$135,$C$132,F128:F135)</f>
        <v>18245000</v>
      </c>
      <c r="G137" s="20">
        <f t="shared" si="3"/>
        <v>200300</v>
      </c>
    </row>
    <row r="138" spans="1:7" ht="12" thickBot="1">
      <c r="A138" s="7"/>
      <c r="B138" s="21" t="s">
        <v>14</v>
      </c>
      <c r="C138" s="22"/>
      <c r="D138" s="23"/>
      <c r="E138" s="24"/>
      <c r="F138" s="25"/>
      <c r="G138" s="26">
        <f>G137-G136</f>
        <v>-230200</v>
      </c>
    </row>
    <row r="139" spans="1:7" ht="12" thickTop="1">
      <c r="A139" s="7"/>
      <c r="B139" s="8"/>
      <c r="C139" s="9"/>
      <c r="D139" s="9"/>
      <c r="E139" s="13"/>
      <c r="F139" s="11"/>
      <c r="G139" s="11"/>
    </row>
    <row r="140" spans="1:7" ht="11.25">
      <c r="A140" s="58" t="s">
        <v>171</v>
      </c>
      <c r="B140" s="58"/>
      <c r="C140" s="9"/>
      <c r="D140" s="9"/>
      <c r="E140" s="13"/>
      <c r="F140" s="11"/>
      <c r="G140" s="11"/>
    </row>
    <row r="141" spans="1:7" ht="22.5">
      <c r="A141" s="7" t="s">
        <v>172</v>
      </c>
      <c r="B141" s="8" t="s">
        <v>173</v>
      </c>
      <c r="C141" s="9" t="s">
        <v>7</v>
      </c>
      <c r="D141" s="9">
        <v>312</v>
      </c>
      <c r="E141" s="11">
        <v>600000</v>
      </c>
      <c r="F141" s="11">
        <v>636000</v>
      </c>
      <c r="G141" s="11">
        <f>E141-F141</f>
        <v>-36000</v>
      </c>
    </row>
    <row r="142" spans="1:15" ht="12.75">
      <c r="A142" s="7" t="s">
        <v>214</v>
      </c>
      <c r="B142" s="8" t="s">
        <v>215</v>
      </c>
      <c r="C142" s="9" t="s">
        <v>7</v>
      </c>
      <c r="D142" s="9">
        <v>312</v>
      </c>
      <c r="E142" s="56">
        <v>16500</v>
      </c>
      <c r="F142" s="11">
        <v>0</v>
      </c>
      <c r="G142" s="11">
        <f>E142-F142</f>
        <v>16500</v>
      </c>
      <c r="H142" s="51"/>
      <c r="I142" s="52"/>
      <c r="J142" s="53"/>
      <c r="K142" s="54"/>
      <c r="L142" s="53"/>
      <c r="M142" s="55">
        <v>0</v>
      </c>
      <c r="N142" s="50">
        <v>0</v>
      </c>
      <c r="O142" s="50">
        <f>M142-N142</f>
        <v>0</v>
      </c>
    </row>
    <row r="143" spans="1:7" ht="33.75">
      <c r="A143" s="7" t="s">
        <v>174</v>
      </c>
      <c r="B143" s="8" t="s">
        <v>175</v>
      </c>
      <c r="C143" s="9" t="s">
        <v>7</v>
      </c>
      <c r="D143" s="9">
        <v>312</v>
      </c>
      <c r="E143" s="11">
        <v>10000</v>
      </c>
      <c r="F143" s="11">
        <v>7000</v>
      </c>
      <c r="G143" s="11">
        <f>E143-F143</f>
        <v>3000</v>
      </c>
    </row>
    <row r="144" spans="1:7" ht="33.75">
      <c r="A144" s="7" t="s">
        <v>176</v>
      </c>
      <c r="B144" s="8" t="s">
        <v>177</v>
      </c>
      <c r="C144" s="9" t="s">
        <v>7</v>
      </c>
      <c r="D144" s="9">
        <v>312</v>
      </c>
      <c r="E144" s="11">
        <v>45000</v>
      </c>
      <c r="F144" s="11">
        <v>20000</v>
      </c>
      <c r="G144" s="11">
        <f aca="true" t="shared" si="4" ref="G144:G150">E144-F144</f>
        <v>25000</v>
      </c>
    </row>
    <row r="145" spans="1:7" ht="22.5">
      <c r="A145" s="7" t="s">
        <v>178</v>
      </c>
      <c r="B145" s="8" t="s">
        <v>179</v>
      </c>
      <c r="C145" s="9" t="s">
        <v>8</v>
      </c>
      <c r="D145" s="9">
        <v>312</v>
      </c>
      <c r="E145" s="11">
        <v>4200000</v>
      </c>
      <c r="F145" s="11">
        <v>3820000</v>
      </c>
      <c r="G145" s="11">
        <f t="shared" si="4"/>
        <v>380000</v>
      </c>
    </row>
    <row r="146" spans="1:7" ht="22.5">
      <c r="A146" s="7" t="s">
        <v>180</v>
      </c>
      <c r="B146" s="8" t="s">
        <v>181</v>
      </c>
      <c r="C146" s="9" t="s">
        <v>8</v>
      </c>
      <c r="D146" s="10" t="s">
        <v>36</v>
      </c>
      <c r="E146" s="13">
        <v>3500</v>
      </c>
      <c r="F146" s="11">
        <v>80000</v>
      </c>
      <c r="G146" s="11">
        <f t="shared" si="4"/>
        <v>-76500</v>
      </c>
    </row>
    <row r="147" spans="1:7" ht="22.5">
      <c r="A147" s="7" t="s">
        <v>182</v>
      </c>
      <c r="B147" s="8" t="s">
        <v>183</v>
      </c>
      <c r="C147" s="9" t="s">
        <v>7</v>
      </c>
      <c r="D147" s="10" t="s">
        <v>36</v>
      </c>
      <c r="E147" s="13">
        <v>17000</v>
      </c>
      <c r="F147" s="11">
        <v>15000</v>
      </c>
      <c r="G147" s="11">
        <f t="shared" si="4"/>
        <v>2000</v>
      </c>
    </row>
    <row r="148" spans="1:7" ht="11.25">
      <c r="A148" s="7" t="s">
        <v>184</v>
      </c>
      <c r="B148" s="8" t="s">
        <v>185</v>
      </c>
      <c r="C148" s="9" t="s">
        <v>7</v>
      </c>
      <c r="D148" s="10" t="s">
        <v>36</v>
      </c>
      <c r="E148" s="13">
        <v>4000</v>
      </c>
      <c r="F148" s="11">
        <v>2000</v>
      </c>
      <c r="G148" s="11">
        <f t="shared" si="4"/>
        <v>2000</v>
      </c>
    </row>
    <row r="149" spans="1:7" ht="22.5">
      <c r="A149" s="7" t="s">
        <v>186</v>
      </c>
      <c r="B149" s="8" t="s">
        <v>187</v>
      </c>
      <c r="C149" s="9" t="s">
        <v>8</v>
      </c>
      <c r="D149" s="10" t="s">
        <v>36</v>
      </c>
      <c r="E149" s="13">
        <v>810000</v>
      </c>
      <c r="F149" s="11">
        <v>830000</v>
      </c>
      <c r="G149" s="11">
        <f t="shared" si="4"/>
        <v>-20000</v>
      </c>
    </row>
    <row r="150" spans="1:7" ht="11.25">
      <c r="A150" s="7" t="s">
        <v>188</v>
      </c>
      <c r="B150" s="8" t="s">
        <v>42</v>
      </c>
      <c r="C150" s="9" t="s">
        <v>7</v>
      </c>
      <c r="D150" s="10" t="s">
        <v>36</v>
      </c>
      <c r="E150" s="13">
        <v>600000</v>
      </c>
      <c r="F150" s="11">
        <v>680000</v>
      </c>
      <c r="G150" s="11">
        <f t="shared" si="4"/>
        <v>-80000</v>
      </c>
    </row>
    <row r="151" spans="1:7" ht="22.5">
      <c r="A151" s="7" t="s">
        <v>189</v>
      </c>
      <c r="B151" s="8" t="s">
        <v>190</v>
      </c>
      <c r="C151" s="9" t="s">
        <v>7</v>
      </c>
      <c r="D151" s="10" t="s">
        <v>36</v>
      </c>
      <c r="E151" s="13">
        <v>15000</v>
      </c>
      <c r="F151" s="11">
        <v>20000</v>
      </c>
      <c r="G151" s="11">
        <f>E151-F151</f>
        <v>-5000</v>
      </c>
    </row>
    <row r="152" spans="1:7" ht="11.25">
      <c r="A152" s="7" t="s">
        <v>191</v>
      </c>
      <c r="B152" s="8" t="s">
        <v>185</v>
      </c>
      <c r="C152" s="9" t="s">
        <v>7</v>
      </c>
      <c r="D152" s="10" t="s">
        <v>36</v>
      </c>
      <c r="E152" s="13">
        <v>10000</v>
      </c>
      <c r="F152" s="11">
        <v>20000</v>
      </c>
      <c r="G152" s="11">
        <f>E152-F152</f>
        <v>-10000</v>
      </c>
    </row>
    <row r="153" spans="1:7" ht="22.5">
      <c r="A153" s="7" t="s">
        <v>192</v>
      </c>
      <c r="B153" s="8" t="s">
        <v>187</v>
      </c>
      <c r="C153" s="9" t="s">
        <v>8</v>
      </c>
      <c r="D153" s="10" t="s">
        <v>36</v>
      </c>
      <c r="E153" s="13">
        <v>1940000</v>
      </c>
      <c r="F153" s="11">
        <v>2050000</v>
      </c>
      <c r="G153" s="11">
        <f>E153-F153</f>
        <v>-110000</v>
      </c>
    </row>
    <row r="154" spans="1:7" ht="11.25">
      <c r="A154" s="7"/>
      <c r="B154" s="14" t="s">
        <v>12</v>
      </c>
      <c r="C154" s="15"/>
      <c r="D154" s="16"/>
      <c r="E154" s="17">
        <f>SUMIF($C$141:$C$153,$C$143,E141:E153)</f>
        <v>1317500</v>
      </c>
      <c r="F154" s="17">
        <f>SUMIF($C$141:$C$153,$C$143,F141:F153)</f>
        <v>1400000</v>
      </c>
      <c r="G154" s="18">
        <f>E154-F154</f>
        <v>-82500</v>
      </c>
    </row>
    <row r="155" spans="1:7" ht="11.25">
      <c r="A155" s="7"/>
      <c r="B155" s="19" t="s">
        <v>13</v>
      </c>
      <c r="C155" s="9"/>
      <c r="D155" s="10"/>
      <c r="E155" s="13">
        <f>SUMIF($C$141:$C$153,$C$145,E141:E153)</f>
        <v>6953500</v>
      </c>
      <c r="F155" s="13">
        <f>SUMIF($C$141:$C$153,$C$145,F141:F153)</f>
        <v>6780000</v>
      </c>
      <c r="G155" s="20">
        <f>E155-F155</f>
        <v>173500</v>
      </c>
    </row>
    <row r="156" spans="1:7" ht="12" thickBot="1">
      <c r="A156" s="7"/>
      <c r="B156" s="21" t="s">
        <v>14</v>
      </c>
      <c r="C156" s="22"/>
      <c r="D156" s="23"/>
      <c r="E156" s="24"/>
      <c r="F156" s="25"/>
      <c r="G156" s="26">
        <f>G155-G154</f>
        <v>256000</v>
      </c>
    </row>
    <row r="157" spans="1:7" ht="12" thickTop="1">
      <c r="A157" s="7"/>
      <c r="B157" s="8"/>
      <c r="C157" s="9"/>
      <c r="D157" s="10"/>
      <c r="E157" s="13"/>
      <c r="F157" s="11"/>
      <c r="G157" s="11"/>
    </row>
    <row r="158" spans="1:7" ht="11.25">
      <c r="A158" s="7"/>
      <c r="B158" s="8"/>
      <c r="C158" s="9"/>
      <c r="D158" s="9"/>
      <c r="E158" s="13"/>
      <c r="F158" s="11"/>
      <c r="G158" s="11"/>
    </row>
    <row r="159" spans="1:7" ht="11.25">
      <c r="A159" s="27" t="s">
        <v>193</v>
      </c>
      <c r="B159" s="8"/>
      <c r="C159" s="9"/>
      <c r="D159" s="9"/>
      <c r="E159" s="13"/>
      <c r="F159" s="11"/>
      <c r="G159" s="11"/>
    </row>
    <row r="160" spans="1:7" ht="11.25">
      <c r="A160" s="7" t="s">
        <v>194</v>
      </c>
      <c r="B160" s="8" t="s">
        <v>195</v>
      </c>
      <c r="C160" s="9" t="s">
        <v>7</v>
      </c>
      <c r="D160" s="9">
        <v>314</v>
      </c>
      <c r="E160" s="13">
        <v>1560000</v>
      </c>
      <c r="F160" s="11">
        <v>760000</v>
      </c>
      <c r="G160" s="11">
        <f>E160-F160</f>
        <v>800000</v>
      </c>
    </row>
    <row r="161" spans="1:7" ht="11.25">
      <c r="A161" s="7" t="s">
        <v>196</v>
      </c>
      <c r="B161" s="8" t="s">
        <v>197</v>
      </c>
      <c r="C161" s="9" t="s">
        <v>8</v>
      </c>
      <c r="D161" s="9">
        <v>314</v>
      </c>
      <c r="E161" s="13">
        <v>1600000</v>
      </c>
      <c r="F161" s="11">
        <v>800000</v>
      </c>
      <c r="G161" s="11">
        <f>E161-F161</f>
        <v>800000</v>
      </c>
    </row>
    <row r="162" spans="1:7" ht="11.25">
      <c r="A162" s="7"/>
      <c r="B162" s="14" t="s">
        <v>12</v>
      </c>
      <c r="C162" s="15"/>
      <c r="D162" s="16"/>
      <c r="E162" s="17">
        <f>SUMIF($C$160:$C$161,$C$160,E160:E161)</f>
        <v>1560000</v>
      </c>
      <c r="F162" s="17">
        <f>SUMIF($C$160:$C$161,$C$160,F160:F161)</f>
        <v>760000</v>
      </c>
      <c r="G162" s="18">
        <f>E162-F162</f>
        <v>800000</v>
      </c>
    </row>
    <row r="163" spans="1:7" ht="11.25">
      <c r="A163" s="7"/>
      <c r="B163" s="19" t="s">
        <v>13</v>
      </c>
      <c r="C163" s="9"/>
      <c r="D163" s="10"/>
      <c r="E163" s="13">
        <f>SUMIF($C$160:$C$161,$C$161,E160:E161)</f>
        <v>1600000</v>
      </c>
      <c r="F163" s="13">
        <f>SUMIF($C$160:$C$161,$C$161,F160:F161)</f>
        <v>800000</v>
      </c>
      <c r="G163" s="20">
        <f>E163-F163</f>
        <v>800000</v>
      </c>
    </row>
    <row r="164" spans="1:7" ht="12" thickBot="1">
      <c r="A164" s="7"/>
      <c r="B164" s="21" t="s">
        <v>14</v>
      </c>
      <c r="C164" s="22"/>
      <c r="D164" s="23"/>
      <c r="E164" s="24"/>
      <c r="F164" s="25"/>
      <c r="G164" s="26">
        <f>G163-G162</f>
        <v>0</v>
      </c>
    </row>
    <row r="165" spans="1:7" ht="12" thickTop="1">
      <c r="A165" s="7"/>
      <c r="B165" s="8"/>
      <c r="C165" s="9"/>
      <c r="D165" s="9"/>
      <c r="E165" s="13"/>
      <c r="F165" s="11"/>
      <c r="G165" s="11"/>
    </row>
    <row r="166" ht="11.25">
      <c r="A166" s="8"/>
    </row>
    <row r="167" ht="11.25">
      <c r="A167" s="8"/>
    </row>
    <row r="168" ht="12" thickBot="1">
      <c r="A168" s="8"/>
    </row>
    <row r="169" spans="1:7" ht="11.25">
      <c r="A169" s="8"/>
      <c r="B169" s="28" t="s">
        <v>198</v>
      </c>
      <c r="C169" s="29"/>
      <c r="D169" s="29"/>
      <c r="E169" s="30"/>
      <c r="F169" s="31"/>
      <c r="G169" s="32"/>
    </row>
    <row r="170" spans="2:7" ht="11.25">
      <c r="B170" s="33" t="s">
        <v>199</v>
      </c>
      <c r="C170" s="34"/>
      <c r="D170" s="34"/>
      <c r="E170" s="35">
        <f>SUM(E162,,E154,E136,,E114,E106,E97,E91,E70,E63,,E28,E4+E122)</f>
        <v>36199400</v>
      </c>
      <c r="F170" s="35">
        <f>SUM(F162,,F154,F136,,F114,F106,F97,F91,F70,F63,,F28,F4+F122)</f>
        <v>34106600</v>
      </c>
      <c r="G170" s="36">
        <f>E170-F170</f>
        <v>2092800</v>
      </c>
    </row>
    <row r="171" spans="2:7" ht="11.25">
      <c r="B171" s="37" t="s">
        <v>200</v>
      </c>
      <c r="C171" s="38"/>
      <c r="D171" s="38"/>
      <c r="E171" s="35">
        <f>SUM(E163+E137+E115+E107+E98+E92+E71+E64+E29+E5+E155+E123)</f>
        <v>52110800</v>
      </c>
      <c r="F171" s="35">
        <f>SUM(F163+F137+F115+F107+F98+F92+F71+F64+F29+F5+F155+F123)</f>
        <v>50063400</v>
      </c>
      <c r="G171" s="36">
        <f>E171-F171</f>
        <v>2047400</v>
      </c>
    </row>
    <row r="172" spans="2:7" ht="12" thickBot="1">
      <c r="B172" s="39" t="s">
        <v>201</v>
      </c>
      <c r="C172" s="40"/>
      <c r="D172" s="40"/>
      <c r="E172" s="40"/>
      <c r="F172" s="41"/>
      <c r="G172" s="42">
        <f>G171-G170</f>
        <v>-45400</v>
      </c>
    </row>
    <row r="173" spans="6:7" ht="11.25">
      <c r="F173" s="13"/>
      <c r="G173" s="13"/>
    </row>
    <row r="174" spans="6:7" ht="12" hidden="1" thickBot="1">
      <c r="F174" s="43" t="s">
        <v>202</v>
      </c>
      <c r="G174" s="44">
        <f>SUM(G164,G156,G138,,G116,G108,G99,G93,G72,G65,,G30,G6,G124)</f>
        <v>-45400</v>
      </c>
    </row>
    <row r="176" ht="11.25">
      <c r="G176" s="13"/>
    </row>
  </sheetData>
  <mergeCells count="11">
    <mergeCell ref="A127:B127"/>
    <mergeCell ref="A140:B140"/>
    <mergeCell ref="A74:B74"/>
    <mergeCell ref="A95:B95"/>
    <mergeCell ref="A101:B101"/>
    <mergeCell ref="A110:B110"/>
    <mergeCell ref="A118:B118"/>
    <mergeCell ref="A2:B2"/>
    <mergeCell ref="A8:B8"/>
    <mergeCell ref="A32:B32"/>
    <mergeCell ref="A67:B67"/>
  </mergeCells>
  <printOptions/>
  <pageMargins left="0.17" right="0.31" top="0.984251968503937" bottom="0.984251968503937" header="0.5118110236220472" footer="0.5118110236220472"/>
  <pageSetup horizontalDpi="600" verticalDpi="600" orientation="portrait" paperSize="9" r:id="rId1"/>
  <headerFooter alignWithMargins="0">
    <oddHeader>&amp;LLandkreis Nienburg
Fachbereich Soziales&amp;C&amp;"Arial,Fett"&amp;12Nachtrag 2007&amp;R&amp;D</oddHeader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Reuber</dc:creator>
  <cp:keywords/>
  <dc:description/>
  <cp:lastModifiedBy>Otto</cp:lastModifiedBy>
  <cp:lastPrinted>2007-09-06T06:36:04Z</cp:lastPrinted>
  <dcterms:created xsi:type="dcterms:W3CDTF">2007-09-03T08:29:40Z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807862796</vt:i4>
  </property>
  <property fmtid="{D5CDD505-2E9C-101B-9397-08002B2CF9AE}" pid="3" name="_EmailSubject">
    <vt:lpwstr>Einladung zur SGA-Sitzung</vt:lpwstr>
  </property>
  <property fmtid="{D5CDD505-2E9C-101B-9397-08002B2CF9AE}" pid="4" name="_AuthorEmail">
    <vt:lpwstr>reuber.sabine@kreis-ni.de</vt:lpwstr>
  </property>
  <property fmtid="{D5CDD505-2E9C-101B-9397-08002B2CF9AE}" pid="5" name="_AuthorEmailDisplayName">
    <vt:lpwstr>Sabine Reuber</vt:lpwstr>
  </property>
</Properties>
</file>