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tabRatio="905" activeTab="0"/>
  </bookViews>
  <sheets>
    <sheet name="allg. Soz.-Verw." sheetId="1" r:id="rId1"/>
    <sheet name="Verw. Grundsicherung" sheetId="2" r:id="rId2"/>
    <sheet name="HLU" sheetId="3" r:id="rId3"/>
    <sheet name="H.z.Pflege" sheetId="4" r:id="rId4"/>
    <sheet name="Eingl.-Hilfe" sheetId="5" r:id="rId5"/>
    <sheet name="Krankenhilfe" sheetId="6" r:id="rId6"/>
    <sheet name="sonstige HbL" sheetId="7" r:id="rId7"/>
    <sheet name="Quot. System" sheetId="8" r:id="rId8"/>
    <sheet name="Ausländer" sheetId="9" r:id="rId9"/>
    <sheet name="BAZ" sheetId="10" r:id="rId10"/>
    <sheet name="KOF" sheetId="11" r:id="rId11"/>
    <sheet name="Leistungen im Auftrag" sheetId="12" r:id="rId12"/>
    <sheet name="LAG" sheetId="13" r:id="rId13"/>
  </sheets>
  <definedNames>
    <definedName name="_xlnm.Print_Area" localSheetId="0">'allg. Soz.-Verw.'!$A:$G</definedName>
    <definedName name="_xlnm.Print_Area" localSheetId="8">'Ausländer'!$A:$G</definedName>
    <definedName name="_xlnm.Print_Area" localSheetId="9">'BAZ'!$A:$G</definedName>
    <definedName name="_xlnm.Print_Area" localSheetId="4">'Eingl.-Hilfe'!$A:$G</definedName>
    <definedName name="_xlnm.Print_Area" localSheetId="3">'H.z.Pflege'!$A:$G</definedName>
    <definedName name="_xlnm.Print_Area" localSheetId="2">'HLU'!$A:$G</definedName>
    <definedName name="_xlnm.Print_Area" localSheetId="10">'KOF'!$A:$G</definedName>
    <definedName name="_xlnm.Print_Area" localSheetId="5">'Krankenhilfe'!$A:$G</definedName>
    <definedName name="_xlnm.Print_Area" localSheetId="12">'LAG'!$A:$G</definedName>
    <definedName name="_xlnm.Print_Area" localSheetId="11">'Leistungen im Auftrag'!$A:$G</definedName>
    <definedName name="_xlnm.Print_Area" localSheetId="7">'Quot. System'!$A:$G</definedName>
    <definedName name="_xlnm.Print_Area" localSheetId="6">'sonstige HbL'!$A:$G</definedName>
    <definedName name="_xlnm.Print_Area" localSheetId="1">'Verw. Grundsicherung'!$A:$G</definedName>
    <definedName name="_xlnm.Print_Titles" localSheetId="0">'allg. Soz.-Verw.'!$1:$2</definedName>
    <definedName name="_xlnm.Print_Titles" localSheetId="8">'Ausländer'!$1:$2</definedName>
    <definedName name="_xlnm.Print_Titles" localSheetId="9">'BAZ'!$1:$2</definedName>
    <definedName name="_xlnm.Print_Titles" localSheetId="4">'Eingl.-Hilfe'!$1:$2</definedName>
    <definedName name="_xlnm.Print_Titles" localSheetId="3">'H.z.Pflege'!$1:$2</definedName>
    <definedName name="_xlnm.Print_Titles" localSheetId="2">'HLU'!$1:$2</definedName>
    <definedName name="_xlnm.Print_Titles" localSheetId="10">'KOF'!$1:$2</definedName>
    <definedName name="_xlnm.Print_Titles" localSheetId="5">'Krankenhilfe'!$1:$2</definedName>
    <definedName name="_xlnm.Print_Titles" localSheetId="12">'LAG'!$1:$2</definedName>
    <definedName name="_xlnm.Print_Titles" localSheetId="11">'Leistungen im Auftrag'!$1:$2</definedName>
    <definedName name="_xlnm.Print_Titles" localSheetId="7">'Quot. System'!$1:$2</definedName>
    <definedName name="_xlnm.Print_Titles" localSheetId="6">'sonstige HbL'!$1:$2</definedName>
    <definedName name="_xlnm.Print_Titles" localSheetId="1">'Verw. Grundsicherung'!$1:$2</definedName>
  </definedNames>
  <calcPr fullCalcOnLoad="1"/>
</workbook>
</file>

<file path=xl/sharedStrings.xml><?xml version="1.0" encoding="utf-8"?>
<sst xmlns="http://schemas.openxmlformats.org/spreadsheetml/2006/main" count="709" uniqueCount="414">
  <si>
    <t>Haushaltsstelle</t>
  </si>
  <si>
    <t>Bezeichnung</t>
  </si>
  <si>
    <t>40000.260000.0000.000</t>
  </si>
  <si>
    <t>40000.630000.0000.000</t>
  </si>
  <si>
    <t>40000.651000.0000.000</t>
  </si>
  <si>
    <t>40000.653000.0000.000</t>
  </si>
  <si>
    <t>40000.654000.0000.000</t>
  </si>
  <si>
    <t>40000.655000.0000.000</t>
  </si>
  <si>
    <t>40000.677000.0000.000</t>
  </si>
  <si>
    <t>Bußgelder, Ordnungsstrafen</t>
  </si>
  <si>
    <t>Bisheriger Ansatz</t>
  </si>
  <si>
    <t>Neuer Ansatz</t>
  </si>
  <si>
    <t>Krankenhilfeabrechnung</t>
  </si>
  <si>
    <t>Bücher und Zeitschriften</t>
  </si>
  <si>
    <t>Öffentliche Bekanntmachungen</t>
  </si>
  <si>
    <t>Dienstreisen</t>
  </si>
  <si>
    <t>Gerichts- und ähnliche Kosten</t>
  </si>
  <si>
    <t>Verwaltungskosten Kassenärztliche Vereinigung</t>
  </si>
  <si>
    <t>Erläuterung</t>
  </si>
  <si>
    <t>Summe der geänderten Einnahmen</t>
  </si>
  <si>
    <t>Veränderung im Zuschussbedarf</t>
  </si>
  <si>
    <t>Summe der geänderten Ausgaben</t>
  </si>
  <si>
    <t>Anpassung laufendes Ergebnis</t>
  </si>
  <si>
    <t>Nacharbeiten</t>
  </si>
  <si>
    <t>Mehr / Weniger</t>
  </si>
  <si>
    <t>40500.100000.0000.000</t>
  </si>
  <si>
    <t>40500.260000.0000.000</t>
  </si>
  <si>
    <t>40500.651000.0000.000</t>
  </si>
  <si>
    <t>40500.653000.0000.000</t>
  </si>
  <si>
    <t>Verwaltungsgebühren</t>
  </si>
  <si>
    <t>Verwaltung der Grundsicherung für Arbeitsuchende</t>
  </si>
  <si>
    <t>Allgemeine Sozialverwaltung</t>
  </si>
  <si>
    <t>Allgemeine Sozialhilfe des örtlichen Trägers</t>
  </si>
  <si>
    <t>41001.161000.0000.000</t>
  </si>
  <si>
    <t>41001.162000.0000.000</t>
  </si>
  <si>
    <t>41001.171000.0000.000</t>
  </si>
  <si>
    <t>41001.243000.0000.000</t>
  </si>
  <si>
    <t>41001.245000.0000.000</t>
  </si>
  <si>
    <t>41001.247000.0000.000</t>
  </si>
  <si>
    <t>41001.249000.0000.000</t>
  </si>
  <si>
    <t>41001.672000.0000.000</t>
  </si>
  <si>
    <t>41001.672100.0000.000</t>
  </si>
  <si>
    <t>41001.730000.0000.000</t>
  </si>
  <si>
    <t>41001.730100.0000.000</t>
  </si>
  <si>
    <t>41001.730101.0000.000</t>
  </si>
  <si>
    <t>41001.730200.0000.000</t>
  </si>
  <si>
    <t>41001.730500.0000.000</t>
  </si>
  <si>
    <t>41001.740000.0000.000</t>
  </si>
  <si>
    <t>41002.245000.0000.000</t>
  </si>
  <si>
    <t>41002.249000.0000.000</t>
  </si>
  <si>
    <t>41002.672000.0000.000</t>
  </si>
  <si>
    <t>41002.672100.0000.000</t>
  </si>
  <si>
    <t>41002.730000.0000.000</t>
  </si>
  <si>
    <t>41002.730100.0000.000</t>
  </si>
  <si>
    <t>41002.730500.0000.000</t>
  </si>
  <si>
    <t>41002.783100.0000.000</t>
  </si>
  <si>
    <t>41002.783200.0000.000</t>
  </si>
  <si>
    <t>41004.730000.0000.000</t>
  </si>
  <si>
    <t>41004.730100.0000.000</t>
  </si>
  <si>
    <t>41009.161012.0000.000</t>
  </si>
  <si>
    <t>41009.730012.0000.000</t>
  </si>
  <si>
    <t>41009.730112.0000.000</t>
  </si>
  <si>
    <t>41009.740000.0000.000</t>
  </si>
  <si>
    <t>41010.161000.0000.000</t>
  </si>
  <si>
    <t>41010.161011.0000.000</t>
  </si>
  <si>
    <t>41010.241000.0000.000</t>
  </si>
  <si>
    <t>41010.245000.0000.000</t>
  </si>
  <si>
    <t>41010.245011.0000.000</t>
  </si>
  <si>
    <t>41010.249000.0000.000</t>
  </si>
  <si>
    <t>41010.249011.0000.000</t>
  </si>
  <si>
    <t>41010.730000.0000.000</t>
  </si>
  <si>
    <t>41010.730011.0000.000</t>
  </si>
  <si>
    <t>41010.730100.0000.000</t>
  </si>
  <si>
    <t>41010.730111.0000.000</t>
  </si>
  <si>
    <t>41010.730511.0000.000</t>
  </si>
  <si>
    <t>41010.739000.0000.000</t>
  </si>
  <si>
    <t>41010.740000.0000.000</t>
  </si>
  <si>
    <t>Erstattung vom überörtlichen Träger</t>
  </si>
  <si>
    <t>Erstattungen von örtlichen Trägern</t>
  </si>
  <si>
    <t>Zuweisungen des Landes</t>
  </si>
  <si>
    <t>Übergegangene Ansprüche nach dem BGB für Leistungen außerhalb von Einrichtungen</t>
  </si>
  <si>
    <t>Erstattung von Sozialleistungsträgern für Leistungen außerhalb von Einrichtungen</t>
  </si>
  <si>
    <t>Sonstige Ersatzleistungen Dritter für Leistungen außerhalb von Einrichtungen</t>
  </si>
  <si>
    <t>Rückzahlung von Leistungen außerhalb von Einrichtungen, Zinsen auf Darlehen</t>
  </si>
  <si>
    <t>Erstattungen an Heranziehungsgemeinde</t>
  </si>
  <si>
    <t>Erstattungen an andere örtliche Träger</t>
  </si>
  <si>
    <t>noch wie Vorjahre / Nacharbeit</t>
  </si>
  <si>
    <t>Nacharbeit</t>
  </si>
  <si>
    <t>war nicht abzuschätzen</t>
  </si>
  <si>
    <t>falsche Schätzung</t>
  </si>
  <si>
    <t>keine Heranziehung mehr</t>
  </si>
  <si>
    <t>kann nicht mehr sein, falsche Bezeichnung, auch KS 08</t>
  </si>
  <si>
    <t>neue HHST</t>
  </si>
  <si>
    <t>für quotales System</t>
  </si>
  <si>
    <t>Verschiebung zugunsten 41209.746600</t>
  </si>
  <si>
    <t>0,00 € durch quotales System?</t>
  </si>
  <si>
    <t>wenn keine Ausgaben, dann auch keine Einnahmen</t>
  </si>
  <si>
    <t>Restabwicklung</t>
  </si>
  <si>
    <t>Verschiebung zugunsten 41210.746600</t>
  </si>
  <si>
    <t>Rückzahlung Heranziehung SG Uchte</t>
  </si>
  <si>
    <t>Sozialhilfe des örtlichen Trägers an Asylsuchende</t>
  </si>
  <si>
    <t>Sozialhilfe des örtlichen Trägers an Kontingentflüchtlinge</t>
  </si>
  <si>
    <t>Kommunalisierte Altenhilfe</t>
  </si>
  <si>
    <t>Sozialhilfeleistungen für den überörtlichen Träger</t>
  </si>
  <si>
    <t>Erstattungen an Heranziehungsgemeinden</t>
  </si>
  <si>
    <t>Verwaltungskostenerstattung an Gemeinden</t>
  </si>
  <si>
    <t>Einmalige Hilfen an Empfänger lfd. Leistungen außerhalb von Einrichtungen</t>
  </si>
  <si>
    <t>Laufende Hilfe zum Lebensunterhalt (HLU)</t>
  </si>
  <si>
    <t>Einmalige Hilfen an Empfänger von Grundsicherungsleistungen außerhalb von Einrichtungen</t>
  </si>
  <si>
    <t>Einmalige HLU an sonstige Empfänger von Leistungen außerhalb von Einrichtungen</t>
  </si>
  <si>
    <t>Laufende HLU außerhalb von Einrichtungen durch Hilfe zur Arbeit</t>
  </si>
  <si>
    <t>Laufende Hilfe zum Lebensunterhalt (HLU) 
außerhalb von Einrichtungen</t>
  </si>
  <si>
    <t>Laufende Hilfe zum Lebensunterhalt (HLU) 
- Leistungen in Einrichtungen -</t>
  </si>
  <si>
    <t>Laufende Hilfe zum Lebensunterhalt (HLU) außerhalb von Einrichtungen</t>
  </si>
  <si>
    <t>Erstattungen von überörtlichen Trägern 
- nach dem achten Kapitel -</t>
  </si>
  <si>
    <t>Laufende Hilfe zum Lebensunterhalt (HLU) außerhalb von Einrichtungen - nach dem achten Kapitel -</t>
  </si>
  <si>
    <t>Einmalige Hilfen an Empfänger lfd. Leistungen außerhalb von Einrichtungen - nach dem achten Kapitel -</t>
  </si>
  <si>
    <t>Erstattung vom überörtlichen Träger 
- nach dem achten Kapitel -</t>
  </si>
  <si>
    <t>Kostenbeitr., Aufw.Ersatz, Kostenerst. für Leist. a. v. E.</t>
  </si>
  <si>
    <t>Kostenbeitrag, Aufwandsersatz, Kostenerstattung für Leistungen außerhalb von Einrichtungen</t>
  </si>
  <si>
    <t>Erstattung von Sozialleistungsträgern für Leistungen außerhalb von Einrichtungen - nach dem achten Kapitel -</t>
  </si>
  <si>
    <t>Rückzahlung von Leistungen außerhalb von Einrichtungen, Zinsen auf Darlehen - nach dem achten Kapitel -</t>
  </si>
  <si>
    <t xml:space="preserve">Laufende Hilfe zum Lebensunterhalt (HLU) außerhalb von Einrichtungen </t>
  </si>
  <si>
    <t>Rückzahlbare Hilfen -HLU außerhalb von Einrichtungen-</t>
  </si>
  <si>
    <t>Laufende HLU außerhalb von Einrichtungen durch Hilfe zur Arbeit - nach dem achten Kapitel -</t>
  </si>
  <si>
    <t>41101.249000.0000.000</t>
  </si>
  <si>
    <t>41101.257000.0000.000</t>
  </si>
  <si>
    <t>41101.672000.0000.000</t>
  </si>
  <si>
    <t>41101.731700.0000.000</t>
  </si>
  <si>
    <t>41101.731800.0000.000</t>
  </si>
  <si>
    <t>41101.731900.0000.000</t>
  </si>
  <si>
    <t>41101.732000.0000.000</t>
  </si>
  <si>
    <t>41101.739000.0000.000</t>
  </si>
  <si>
    <t>41101.742000.0000.000</t>
  </si>
  <si>
    <t>41101.742200.0000.000</t>
  </si>
  <si>
    <t>41102.731700.0000.000</t>
  </si>
  <si>
    <t>41102.731800.0000.000</t>
  </si>
  <si>
    <t>41102.731900.0000.000</t>
  </si>
  <si>
    <t>41102.732000.0000.000</t>
  </si>
  <si>
    <t>41109.251000.0000.000</t>
  </si>
  <si>
    <t>41109.253000.0000.000</t>
  </si>
  <si>
    <t>41109.742000.0000.000</t>
  </si>
  <si>
    <t>41109.742200.0000.000</t>
  </si>
  <si>
    <t>41110.742000.0000.000</t>
  </si>
  <si>
    <t>41110.742200.0000.000</t>
  </si>
  <si>
    <t>Verschiebung durch Grundsicherung</t>
  </si>
  <si>
    <t>Verschiebung zulasten 41109742200;
Verschiebung durch Grundsicherung</t>
  </si>
  <si>
    <t>Verschiebung zugunsten 41109742000</t>
  </si>
  <si>
    <t>Fallzahlerhöhung</t>
  </si>
  <si>
    <t>Hilfe zur Pflege -Sozialhilfe des örtlichen Trägers-</t>
  </si>
  <si>
    <t>Sonstige Ersatzleistungen Dritter für Leistungen in Einrichtungen</t>
  </si>
  <si>
    <t>Pflegegeld b. erhebl. Pflegebedürftigkeit außerhalb von Einrichtungen</t>
  </si>
  <si>
    <t>Erhöhtes Pflegegeld wegen außergewöhnlicher Pflegebedürftigkeit</t>
  </si>
  <si>
    <t>Pflegegeld für Schwerstbehinderte</t>
  </si>
  <si>
    <t>Sonstige Hilfe zur Pflege - außerhalb von Einrichtungen -</t>
  </si>
  <si>
    <t>Rückzahlbare Hilfe zur Pflege -außerhalb von Einrichtungen-</t>
  </si>
  <si>
    <t>Hilfe zur Pflege in Einrichtungen -vollstationär-</t>
  </si>
  <si>
    <t>Hilfe zur Pflege in Einrichtungen -vollstationär, Investionskosten in Niedersachsen-</t>
  </si>
  <si>
    <t>Hilfe zur Pflege an Asylsuchende</t>
  </si>
  <si>
    <t>Hilfe zur Pflege -Kommunalisierte Altenhilfe-</t>
  </si>
  <si>
    <t>Kostenbeiträge, Aufwendungsersatz, Kostenerstattung für Leistungen in Einrichtungen</t>
  </si>
  <si>
    <t>Übergegangene Ansprüche nach dem BGB für Leistungen in Einrichtungen</t>
  </si>
  <si>
    <t>Hilfe zur Pflege -Leistungen für den überörtlichen Träger-</t>
  </si>
  <si>
    <t>41201.162000.0000.000</t>
  </si>
  <si>
    <t>41201.241000.0000.000</t>
  </si>
  <si>
    <t>41201.243000.0000.000</t>
  </si>
  <si>
    <t>41201.247000.0000.000</t>
  </si>
  <si>
    <t>41201.251000.0000.000</t>
  </si>
  <si>
    <t>41201.736200.0000.000</t>
  </si>
  <si>
    <t>41201.736700.0000.000</t>
  </si>
  <si>
    <t>41201.746200.0000.000</t>
  </si>
  <si>
    <t>41201.746500.0000.000</t>
  </si>
  <si>
    <t>41209.251200.0000.000</t>
  </si>
  <si>
    <t>41209.255000.0000.000</t>
  </si>
  <si>
    <t>41209.259000.0000.000</t>
  </si>
  <si>
    <t>41209.736000.0000.000</t>
  </si>
  <si>
    <t>41209.746400.0000.000</t>
  </si>
  <si>
    <t>41209.746500.0000.000</t>
  </si>
  <si>
    <t>41209.746600.0000.000</t>
  </si>
  <si>
    <t>41209.746700.0000.000</t>
  </si>
  <si>
    <t>41210.161200.0000.000</t>
  </si>
  <si>
    <t>41210.251000.0000.000</t>
  </si>
  <si>
    <t>41210.251200.0000.000</t>
  </si>
  <si>
    <t>41210.253000.0000.000</t>
  </si>
  <si>
    <t>41210.255000.0000.000</t>
  </si>
  <si>
    <t>41210.255200.0000.000</t>
  </si>
  <si>
    <t>41210.257000.0000.000</t>
  </si>
  <si>
    <t>41210.736600.0000.000</t>
  </si>
  <si>
    <t>41210.746000.0000.000</t>
  </si>
  <si>
    <t>41210.746100.0000.000</t>
  </si>
  <si>
    <t>41210.746200.0000.000</t>
  </si>
  <si>
    <t>41210.746400.0000.000</t>
  </si>
  <si>
    <t>41210.746500.0000.000</t>
  </si>
  <si>
    <t>41210.746600.0000.000</t>
  </si>
  <si>
    <t>Ein Schadenersatzfall ist derzeit nicht in Sicht.</t>
  </si>
  <si>
    <t>Anpassung an die zu erwartenden Einnahmen</t>
  </si>
  <si>
    <t>Steigerung der Fallzahlen bei den Schulbegleitungen</t>
  </si>
  <si>
    <t>Anpassung an die Hochrechnung</t>
  </si>
  <si>
    <t>Derzeit kein Fall</t>
  </si>
  <si>
    <t>Wegfall Wohngeld</t>
  </si>
  <si>
    <t>Höhere Einnahmen durch Rückforderung der Heimkosten</t>
  </si>
  <si>
    <t>Ausgaben sind bei 4120173600 zu buchen</t>
  </si>
  <si>
    <t>Bisher keine aktuellen Fälle</t>
  </si>
  <si>
    <t>Zurzeit kein Kostenerstattungsfall bekannt</t>
  </si>
  <si>
    <t>Wegfall Wohngeld/Grundsicherung</t>
  </si>
  <si>
    <t>Neu eingerichtet wegen Abrechnung Quotales System/vorher 412102551/
höhere Einnahmen durch weitere 5 Entlassungen im Sommer 2005</t>
  </si>
  <si>
    <t>Ein weiterer Regressfall in 2005</t>
  </si>
  <si>
    <t>Im Sommer 2005 verlassen 5 Kinder stat. Sprachheileinrichtungen. 
Voraussichtlich werden so viele Kinder nicht wieder aufgenommen.</t>
  </si>
  <si>
    <t>Anstieg der Kinder mit heilpädagogischen Förderbedarf in teilstationären 
Einrichtungen. Zusätzliche I-Gruppen in Hoya und Lemke</t>
  </si>
  <si>
    <t>Anpassung an die Hochrechnung/weitere WfbM-Fälle</t>
  </si>
  <si>
    <t>Eingliederungshilfe für Behinderte -Hilfen des örtlichen Trägers-</t>
  </si>
  <si>
    <t>Eingliederungshilfe für Behinderte -Kommunalisierte Altenhilfe-</t>
  </si>
  <si>
    <t>Kostenbeiträge für Behinderte in teilstationärer Betreuung</t>
  </si>
  <si>
    <t>Erstattung von Sozialleistungsträgern für Leistungen in Einrichtungen</t>
  </si>
  <si>
    <t>Rückzahlungen von Leistungen in Einrichtungen, Zinsen auf Darlehen</t>
  </si>
  <si>
    <t>Eingliederungshilfe durch ärztliche Behandlung etc. -außerhalb von Einrichtungen-</t>
  </si>
  <si>
    <t>Hilfe zur Beschäftigung in einer Werkstatt für Behinderte</t>
  </si>
  <si>
    <t>Suchtkrankenhilfe für Behinderte in Einrichtungen</t>
  </si>
  <si>
    <t>Sonstige Eingliederungshilfe für behinderte Menschen in Einrichtungen</t>
  </si>
  <si>
    <t>Beförderungsdienst für behinderte Menschen innerhalb von Einrichtungen</t>
  </si>
  <si>
    <t>Eingliederungshilfe für Behinderte -Leistungen für den überörtlichen Träger-</t>
  </si>
  <si>
    <t>Erstattungen von anderen überörtlichen Trägern</t>
  </si>
  <si>
    <t>Erstattung von Sozialleistungsträgern für Leistungen in stationären Sprachheilheimen</t>
  </si>
  <si>
    <t>Sonstige Eingliederungshilfe -außerhalb von Einrichtungen-</t>
  </si>
  <si>
    <t>Eingliederungshilfe durch ärztliche Behandlung etc. in Einrichtungen</t>
  </si>
  <si>
    <t>Heilpädagogische Maßnahmen für Kinder in Einrichtungen</t>
  </si>
  <si>
    <t>Hilfe zur angemessenen Schulbildung von Behinderten in Einrichtungen</t>
  </si>
  <si>
    <t>41301.162000.0000.000</t>
  </si>
  <si>
    <t>41301.672000.0000.000</t>
  </si>
  <si>
    <t>41301.672100.0000.000</t>
  </si>
  <si>
    <t>41301.731300.0000.000</t>
  </si>
  <si>
    <t>41301.741300.0000.000</t>
  </si>
  <si>
    <t>41302.731300.0000.000</t>
  </si>
  <si>
    <t>41302.741300.0000.000</t>
  </si>
  <si>
    <t>41309.161012.0000.000</t>
  </si>
  <si>
    <t>41309.741300.0000.000</t>
  </si>
  <si>
    <t>41310.161011.0000.000</t>
  </si>
  <si>
    <t>41310.255000.0000.000</t>
  </si>
  <si>
    <t>41310.741300.0000.000</t>
  </si>
  <si>
    <t>41310.741311.0000.000</t>
  </si>
  <si>
    <t>Es sind weniger Rechnungen als erwartet für
2004 eingegangen</t>
  </si>
  <si>
    <t>Hilfen zur Gesundheit - örtlicher Träger -</t>
  </si>
  <si>
    <t>Hilfen zur Gesundheit außerhalb von Einrichtungen</t>
  </si>
  <si>
    <t>Hilfen zur Gesundheit in Einrichtungen</t>
  </si>
  <si>
    <t>Hilfen zur Gesundheit - Asylsuchende -</t>
  </si>
  <si>
    <t>Hilfen zur Gesundheit -Kommunalisierte Altenhilfe-</t>
  </si>
  <si>
    <t>Erstattungen von örtlichen Trägern 
- nach dem achten Kapitel -</t>
  </si>
  <si>
    <t>Es sind noch mehr Rechnungen als erwartet für 2004 eingegangen; 
im 4. Quartal 2004 haben noch viele Personen Zahnersatz erhalten</t>
  </si>
  <si>
    <t>Besonders viele und hochpreisige Krankenhausaufenthalte wurden 
für das 4. Quartal 2004 noch abgerechnet</t>
  </si>
  <si>
    <t>Kostenbeiträge auch für ALG II-Bezieher
2 I-Gruppen in Marklohe und Lemke</t>
  </si>
  <si>
    <t>Anpassung an die Hochrechnung
Wegfall Wohngeld und Grundsicherung</t>
  </si>
  <si>
    <t>Anpassung an die Hochrechnung, 
HLU wird aus 41009.740000 gezahlt</t>
  </si>
  <si>
    <t>Anpassung an das laufende Ergebnis, 
HLU wird aus 41010.740000 gezahlt</t>
  </si>
  <si>
    <t>Erstattung von Sozialleistungsträgern für Leistungen 
in Einrichtungen</t>
  </si>
  <si>
    <t>Hilfen zur Gesundheit in Einrichtungen
- nach dem achten Kapitel -</t>
  </si>
  <si>
    <t>41401.161000.0000.000</t>
  </si>
  <si>
    <t>41401.731500.0000.000</t>
  </si>
  <si>
    <t>41401.731600.0000.000</t>
  </si>
  <si>
    <t>41401.732200.0000.000</t>
  </si>
  <si>
    <t>41401.732300.0000.000</t>
  </si>
  <si>
    <t>41401.739000.0000.000</t>
  </si>
  <si>
    <t>41409.161000.0000.000</t>
  </si>
  <si>
    <t>41409.255012.0000.000</t>
  </si>
  <si>
    <t>41409.731600.0000.000</t>
  </si>
  <si>
    <t>41409.732200.0000.000</t>
  </si>
  <si>
    <t>41409.742200.0000.000</t>
  </si>
  <si>
    <t>41409.742300.0000.000</t>
  </si>
  <si>
    <t>41410.161000.0000.000</t>
  </si>
  <si>
    <t>41410.732200.0000.000</t>
  </si>
  <si>
    <t>41410.742200.0000.000</t>
  </si>
  <si>
    <t>41410.742300.0000.000</t>
  </si>
  <si>
    <t>Ausgleich Mehraufwendungen Blindenhilfe
nach Streichung Landesblindengeld</t>
  </si>
  <si>
    <t>Mehraufwendungen durch Streichung
Landesblindengeld</t>
  </si>
  <si>
    <t>Sonstige Hilfe in besonderen Lebenslagen -örtlicher Träger-</t>
  </si>
  <si>
    <t>Sonstige Hilfe in besonderen Lebenslagen -Kommunalisierte Altenhilfe-</t>
  </si>
  <si>
    <t>Erstattung vom Land</t>
  </si>
  <si>
    <t>Blindenhilfe -außerhalb von Einrichtungen-</t>
  </si>
  <si>
    <t>Mehraufwendungen durch Streichung Landesblindengeld</t>
  </si>
  <si>
    <t>Hilfe zur Weiterführung des Haushalts außerhalb von Einrichtungen</t>
  </si>
  <si>
    <t>Hilfe z. Überwindung besonderer sozialer Schwierigkeiten außerhalb von Einrichtungen</t>
  </si>
  <si>
    <t>Bestattungskosten für Verstorbene 
außerhalb von Einrichtungen</t>
  </si>
  <si>
    <t>Rückzahlbare Hilfen in besonderen Lebenslagen außerhalb von Einrichtungen</t>
  </si>
  <si>
    <t>Erstattung von Sozialleistungsträgern für Leistungen in Einrichtungen - nach dem achten Kapitel -</t>
  </si>
  <si>
    <t>Sonstige Hilfe in besonderen Lebenslagen -überörtlicher Träger-</t>
  </si>
  <si>
    <t>Blindenhilfe außerhalb von Einrichtungen</t>
  </si>
  <si>
    <t>Blindenhilfe in Einrichtungen</t>
  </si>
  <si>
    <t>Bestattungskosten für Verstorbene in Einrichtungen</t>
  </si>
  <si>
    <t>41900.161000.0000.000</t>
  </si>
  <si>
    <t>Zuweisungen vom Land ("Quotales System")</t>
  </si>
  <si>
    <t>Zuweisungen vom Land als überörtlicher Träger der Sozialhilfe ("Quotales System")</t>
  </si>
  <si>
    <t>42002.672100.0000.000</t>
  </si>
  <si>
    <t>42002.791100.0000.000</t>
  </si>
  <si>
    <t>42102.241000.0000.000</t>
  </si>
  <si>
    <t>42102.245000.0000.000</t>
  </si>
  <si>
    <t>42102.249000.0000.000</t>
  </si>
  <si>
    <t>42102.791300.0000.000</t>
  </si>
  <si>
    <t>42102.791400.0000.000</t>
  </si>
  <si>
    <t>42102.791500.0000.000</t>
  </si>
  <si>
    <t>42102.791600.0000.000</t>
  </si>
  <si>
    <t>42202.791700.0000.000</t>
  </si>
  <si>
    <t>42302.791800.0000.000</t>
  </si>
  <si>
    <t>42402.245000.0000.000</t>
  </si>
  <si>
    <t>42402.791300.0000.000</t>
  </si>
  <si>
    <t>Hilfe zum Lebensunterhalt</t>
  </si>
  <si>
    <t>Leistungen bei Krankheit, Schwangerschaft und Geburt an Asylsuchende</t>
  </si>
  <si>
    <t>Grundleistungen nach § 3 AsylBLG an Asylsuchende</t>
  </si>
  <si>
    <t>Leistungen in besonderen Fällen gem. § 2 AsylBLG an Asylsuchende</t>
  </si>
  <si>
    <t>Arbeitsgelegenheiten gem. § 5 (2) AsylBLG an Asylsuchende</t>
  </si>
  <si>
    <t>Sonstige Leistungen gem. § 6 AsylBLG an Asylsuchende</t>
  </si>
  <si>
    <t>Leistungen von Sozialleistungsträgern</t>
  </si>
  <si>
    <t>Sachleistungen</t>
  </si>
  <si>
    <t>Aufwandsentschädigung bei Arbeit</t>
  </si>
  <si>
    <t>Leistungen bei Krankheit, Schwangerschaft und Geburt</t>
  </si>
  <si>
    <t>Wertgutscheine</t>
  </si>
  <si>
    <t>Geldleistungen für persönliche Bedürfnisse</t>
  </si>
  <si>
    <t>Geldleistungen für den Lebensunterhalt</t>
  </si>
  <si>
    <t>Kostenbeiträge, Aufwendungsersatz, Kostenerstattungen</t>
  </si>
  <si>
    <t>Rückzahlungen gewährter Hilfen</t>
  </si>
  <si>
    <t>43200.161000.0000.000</t>
  </si>
  <si>
    <t>43200.161100.0000.000</t>
  </si>
  <si>
    <t>43200.161200.0000.000</t>
  </si>
  <si>
    <t>43200.161300.0000.000</t>
  </si>
  <si>
    <t>43200.717000.0000.000</t>
  </si>
  <si>
    <t>43200.717100.0000.000</t>
  </si>
  <si>
    <t>43200.717200.0000.000</t>
  </si>
  <si>
    <t>Erstattung vom Land - § 11 NPflegeG -</t>
  </si>
  <si>
    <t>Erstattung vom Land - § 18 NPflegeG -</t>
  </si>
  <si>
    <t>Erstattung vom Land - § 13 NPflegeG a.F. -</t>
  </si>
  <si>
    <t>Erstattung vom Land - §  9 NPflegeG -</t>
  </si>
  <si>
    <t>Zuweisung a.private Untern.- §13 NPflegeG</t>
  </si>
  <si>
    <t>Zuweisung a.private Untern.- §10 NPflegeG</t>
  </si>
  <si>
    <t>Zuweisung a.private Untern.- § 9 NPflegeG</t>
  </si>
  <si>
    <t>Einrichtungen für pflegebedürftige ältere Menschen (ohne Sozialstation)</t>
  </si>
  <si>
    <t>Kriegsopferfürsorge nach dem BVG -örtlicher Träger-</t>
  </si>
  <si>
    <t>44000.161000.0000.000</t>
  </si>
  <si>
    <t>44000.711000.0000.000</t>
  </si>
  <si>
    <t>44100.161000.0000.000</t>
  </si>
  <si>
    <t>44100.755000.0000.000</t>
  </si>
  <si>
    <t>Kriegsopferfürsorge nach dem BVG -überörtlicher Träger-</t>
  </si>
  <si>
    <t>49009.786000.0000.000</t>
  </si>
  <si>
    <t>Erstattungen vom Land</t>
  </si>
  <si>
    <t>Wohnungshilfe Beihilfen</t>
  </si>
  <si>
    <t>Rückzahlungen an das Land</t>
  </si>
  <si>
    <t>Krankenhilfe nach § 276 Abs. 1 LAG</t>
  </si>
  <si>
    <t>48201.162000.0000.000</t>
  </si>
  <si>
    <t>48201.191000.0000.000</t>
  </si>
  <si>
    <t>48201.192000.0000.000</t>
  </si>
  <si>
    <t>48201.193000.0000.000</t>
  </si>
  <si>
    <t>48201.241000.0000.000</t>
  </si>
  <si>
    <t>48201.243000.0000.000</t>
  </si>
  <si>
    <t>48201.243100.0000.000</t>
  </si>
  <si>
    <t>48201.245000.0000.000</t>
  </si>
  <si>
    <t>48201.245100.0000.000</t>
  </si>
  <si>
    <t>48201.247000.0000.000</t>
  </si>
  <si>
    <t>48201.249000.0000.000</t>
  </si>
  <si>
    <t>48201.249100.0000.000</t>
  </si>
  <si>
    <t>48201.783000.0000.000</t>
  </si>
  <si>
    <t>48201.783200.0000.000</t>
  </si>
  <si>
    <t>48201.783900.0000.000</t>
  </si>
  <si>
    <t>48201.785000.0000.000</t>
  </si>
  <si>
    <t>48201.786000.0000.000</t>
  </si>
  <si>
    <t>48201.787000.0000.000</t>
  </si>
  <si>
    <t>48202.192000.0000.000</t>
  </si>
  <si>
    <t>48202.241000.0000.000</t>
  </si>
  <si>
    <t>48202.245000.0000.000</t>
  </si>
  <si>
    <t>48202.249000.0000.000</t>
  </si>
  <si>
    <t>48202.783000.0000.000</t>
  </si>
  <si>
    <t>48202.785000.0000.000</t>
  </si>
  <si>
    <t>48202.786000.0000.000</t>
  </si>
  <si>
    <t>48400.161000.0000.000</t>
  </si>
  <si>
    <t>48400.711100.0000.000</t>
  </si>
  <si>
    <t>48400.788000.0000.000</t>
  </si>
  <si>
    <t>48800.785200.0000.000</t>
  </si>
  <si>
    <t>Erstattung nicht vorgesehen</t>
  </si>
  <si>
    <t>29,1% des Ansatzes bei 48201.783000</t>
  </si>
  <si>
    <t>keine weitere Leistung durch uns</t>
  </si>
  <si>
    <t>Leistungen der BA für das Möbellager (keine bessere HHSt gefunden)</t>
  </si>
  <si>
    <t>nur noch UVG, KG / kein WG mehr</t>
  </si>
  <si>
    <t>nur noch Nacharbeiten für 01 u. 02/2005</t>
  </si>
  <si>
    <t>wurde neu eingerichtet</t>
  </si>
  <si>
    <t>nur noch Nacharbeiten für 01 u. 02/2005, kein Wohngeld mehr</t>
  </si>
  <si>
    <t>Anpassung an Hochrechnung</t>
  </si>
  <si>
    <t>entsprechend der Ausgabe-HHSt angepasst</t>
  </si>
  <si>
    <t xml:space="preserve">Zusammenfassung KS </t>
  </si>
  <si>
    <t>zur Zeit kein Fall</t>
  </si>
  <si>
    <t>Bisher wenige Leistungen gewährt</t>
  </si>
  <si>
    <t>Anpassung/Zusammenfassung KS</t>
  </si>
  <si>
    <t>Auszahlung Pauschalen für Möbellager (keine bessere HHSt gefunden)</t>
  </si>
  <si>
    <t>HHSt wird nicht benötigt, Umbuchung auf entsprechende HHSt mit KS 01</t>
  </si>
  <si>
    <t>Grundsicherung nach dem Zweiten Buch Sozialgesetzbuch (SGB II)</t>
  </si>
  <si>
    <t>Wohngeld</t>
  </si>
  <si>
    <t>Besonderer Mietzuschuß</t>
  </si>
  <si>
    <t>Nacharbeiten 2004</t>
  </si>
  <si>
    <t>Leistungsbeteiligung bei Leistungen für Unterkunft und Heizung an Arbeitsuchende</t>
  </si>
  <si>
    <t>Leistungsbeteiligung bei Eingliederung von Arbeitssuchenden nach § 16 I u. II Nr. 5 u. 6 SGB II</t>
  </si>
  <si>
    <t>Leistungsbeteiligung beim Arbeitslosengeld II nach 
§§ 19 ff. SGB II (ohne  Leistungen für Unterkunft und Heizung)</t>
  </si>
  <si>
    <t>Übergegangene Ansprüche nach dem BGB für Leistungen außerhalb von Einrichtungen für Leistungen der BA</t>
  </si>
  <si>
    <t>Erstattung von Sozialleistungsträgern für Leistungen außerhalb von Einrichtungen für Leistungen der BA</t>
  </si>
  <si>
    <t>Rückzahlung von Leistungen außerhalb von Einrichtungen, Zinsen auf Darlehen für Leistungen der BA</t>
  </si>
  <si>
    <t>Leistungen für Unterkunft und Heizung an Arbeitsuchende nach § 22 I SGB II</t>
  </si>
  <si>
    <t>Leistungen für Unterkunft und Heizung an Arbeitsuchende nach § 22 I SGB II in Einrichtungen</t>
  </si>
  <si>
    <t>Rückzahlbare Leistungen für Unterkunft und Heizung an Arbeitsuchende nach § 22 V SGB II</t>
  </si>
  <si>
    <t>Einmalige Hilfen an Arbeitsuchende nach § 23 III SGB II</t>
  </si>
  <si>
    <t>Arbeitslosengeld II nach §§ 19 ff. SGB II (ohne Leistungen für Unterkunft und Heizung)</t>
  </si>
  <si>
    <t>Arbeitslosengeld II nach §§ 19 ff. SGB II 
(ohne Leistungen für Unterkunft und Heizung)</t>
  </si>
  <si>
    <t>Leistungen zur Eingliederung von Arbeitsuchenden nach 
§ 16 I u. II Nr. 5 u. 6 SGB II</t>
  </si>
  <si>
    <t>Landesblindengeld</t>
  </si>
  <si>
    <t>Erstattungen vom Land -Landesblindengeld</t>
  </si>
  <si>
    <t>Erstattung von Landesblindengeld an das Land</t>
  </si>
  <si>
    <t>Zuweisungen der ARGE</t>
  </si>
  <si>
    <t xml:space="preserve">PACE von Land </t>
  </si>
  <si>
    <t>Zuweisung von der ARGE für PACE und Arbeitsgelegenheiten</t>
  </si>
  <si>
    <t>derzeitiger Abschlag ./. 200.000,00 € Rückzahl.</t>
  </si>
  <si>
    <t>Mehr Bußgelder angeordnet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</si>
</sst>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0"/>
    <numFmt numFmtId="166" formatCode="#,##0_ ;\-#,##0\ "/>
  </numFmts>
  <fonts count="3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D1">
      <selection activeCell="G4" sqref="G4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0.8515625" style="0" bestFit="1" customWidth="1"/>
    <col min="4" max="4" width="12.28125" style="0" bestFit="1" customWidth="1"/>
    <col min="5" max="5" width="15.7109375" style="0" bestFit="1" customWidth="1"/>
    <col min="6" max="6" width="15.7109375" style="0" customWidth="1"/>
    <col min="7" max="7" width="30.14062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spans="1:3" ht="12.75">
      <c r="A3" s="7" t="s">
        <v>31</v>
      </c>
      <c r="B3" s="5"/>
      <c r="C3" s="6"/>
    </row>
    <row r="4" spans="1:8" ht="12.75">
      <c r="A4" t="str">
        <f>LEFT(H4,5)</f>
        <v>40000</v>
      </c>
      <c r="B4" t="str">
        <f>MID(H4,SEARCH(".",H4)+1,6)</f>
        <v>260000</v>
      </c>
      <c r="C4" s="2" t="s">
        <v>9</v>
      </c>
      <c r="D4" s="3">
        <v>7000</v>
      </c>
      <c r="E4" s="3">
        <v>3100</v>
      </c>
      <c r="F4" s="3">
        <f>D4-E4</f>
        <v>3900</v>
      </c>
      <c r="G4" s="3" t="s">
        <v>413</v>
      </c>
      <c r="H4" s="1" t="s">
        <v>2</v>
      </c>
    </row>
    <row r="5" spans="2:8" ht="12.75">
      <c r="B5" t="s">
        <v>19</v>
      </c>
      <c r="C5" s="2"/>
      <c r="D5" s="3"/>
      <c r="E5" s="3"/>
      <c r="F5" s="3">
        <f>SUM(F4)</f>
        <v>3900</v>
      </c>
      <c r="G5" s="3"/>
      <c r="H5" s="1"/>
    </row>
    <row r="6" spans="3:8" ht="12.75">
      <c r="C6" s="2"/>
      <c r="D6" s="3"/>
      <c r="E6" s="3"/>
      <c r="F6" s="3"/>
      <c r="G6" s="3"/>
      <c r="H6" s="1"/>
    </row>
    <row r="7" spans="1:8" ht="12.75">
      <c r="A7" t="str">
        <f aca="true" t="shared" si="0" ref="A7:A12">LEFT(H7,5)</f>
        <v>40000</v>
      </c>
      <c r="B7" t="str">
        <f aca="true" t="shared" si="1" ref="B7:B12">MID(H7,SEARCH(".",H7)+1,6)</f>
        <v>630000</v>
      </c>
      <c r="C7" s="2" t="s">
        <v>12</v>
      </c>
      <c r="D7" s="3">
        <v>6000</v>
      </c>
      <c r="E7" s="3">
        <v>5000</v>
      </c>
      <c r="F7" s="3">
        <f aca="true" t="shared" si="2" ref="F7:F12">D7-E7</f>
        <v>1000</v>
      </c>
      <c r="G7" s="3"/>
      <c r="H7" s="1" t="s">
        <v>3</v>
      </c>
    </row>
    <row r="8" spans="1:8" ht="12.75">
      <c r="A8" t="str">
        <f t="shared" si="0"/>
        <v>40000</v>
      </c>
      <c r="B8" t="str">
        <f t="shared" si="1"/>
        <v>651000</v>
      </c>
      <c r="C8" s="2" t="s">
        <v>13</v>
      </c>
      <c r="D8" s="3">
        <v>6700</v>
      </c>
      <c r="E8" s="3">
        <v>3700</v>
      </c>
      <c r="F8" s="3">
        <f t="shared" si="2"/>
        <v>3000</v>
      </c>
      <c r="G8" s="3"/>
      <c r="H8" s="1" t="s">
        <v>4</v>
      </c>
    </row>
    <row r="9" spans="1:8" ht="12.75">
      <c r="A9" t="str">
        <f t="shared" si="0"/>
        <v>40000</v>
      </c>
      <c r="B9" t="str">
        <f t="shared" si="1"/>
        <v>653000</v>
      </c>
      <c r="C9" s="2" t="s">
        <v>14</v>
      </c>
      <c r="D9" s="3">
        <v>300</v>
      </c>
      <c r="E9" s="3">
        <v>200</v>
      </c>
      <c r="F9" s="3">
        <f t="shared" si="2"/>
        <v>100</v>
      </c>
      <c r="G9" s="3"/>
      <c r="H9" s="1" t="s">
        <v>5</v>
      </c>
    </row>
    <row r="10" spans="1:8" ht="12.75">
      <c r="A10" t="str">
        <f t="shared" si="0"/>
        <v>40000</v>
      </c>
      <c r="B10" t="str">
        <f t="shared" si="1"/>
        <v>654000</v>
      </c>
      <c r="C10" s="2" t="s">
        <v>15</v>
      </c>
      <c r="D10" s="3">
        <v>1000</v>
      </c>
      <c r="E10" s="3">
        <v>200</v>
      </c>
      <c r="F10" s="3">
        <f t="shared" si="2"/>
        <v>800</v>
      </c>
      <c r="G10" s="3" t="s">
        <v>22</v>
      </c>
      <c r="H10" s="1" t="s">
        <v>6</v>
      </c>
    </row>
    <row r="11" spans="1:8" ht="12.75">
      <c r="A11" t="str">
        <f t="shared" si="0"/>
        <v>40000</v>
      </c>
      <c r="B11" t="str">
        <f t="shared" si="1"/>
        <v>655000</v>
      </c>
      <c r="C11" s="2" t="s">
        <v>16</v>
      </c>
      <c r="D11" s="3">
        <v>6000</v>
      </c>
      <c r="E11" s="3">
        <v>4500</v>
      </c>
      <c r="F11" s="3">
        <f t="shared" si="2"/>
        <v>1500</v>
      </c>
      <c r="G11" s="3" t="s">
        <v>23</v>
      </c>
      <c r="H11" s="1" t="s">
        <v>7</v>
      </c>
    </row>
    <row r="12" spans="1:8" ht="12.75">
      <c r="A12" t="str">
        <f t="shared" si="0"/>
        <v>40000</v>
      </c>
      <c r="B12" t="str">
        <f t="shared" si="1"/>
        <v>677000</v>
      </c>
      <c r="C12" s="2" t="s">
        <v>17</v>
      </c>
      <c r="D12" s="3">
        <v>500</v>
      </c>
      <c r="E12" s="3">
        <v>1300</v>
      </c>
      <c r="F12" s="3">
        <f t="shared" si="2"/>
        <v>-800</v>
      </c>
      <c r="G12" s="3"/>
      <c r="H12" s="1" t="s">
        <v>8</v>
      </c>
    </row>
    <row r="13" spans="2:6" ht="12.75">
      <c r="B13" t="s">
        <v>21</v>
      </c>
      <c r="F13" s="3">
        <f>SUM(F7:F12)</f>
        <v>5600</v>
      </c>
    </row>
    <row r="14" spans="2:6" ht="12.75">
      <c r="B14" t="s">
        <v>19</v>
      </c>
      <c r="F14" s="3">
        <f>F5</f>
        <v>3900</v>
      </c>
    </row>
    <row r="15" spans="2:6" ht="12.75">
      <c r="B15" t="s">
        <v>20</v>
      </c>
      <c r="F15" s="3">
        <f>F13-F14</f>
        <v>1700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8.57421875" style="0" customWidth="1"/>
    <col min="3" max="3" width="49.28125" style="0" customWidth="1"/>
    <col min="4" max="4" width="14.421875" style="0" bestFit="1" customWidth="1"/>
    <col min="5" max="5" width="15.7109375" style="0" bestFit="1" customWidth="1"/>
    <col min="6" max="6" width="13.7109375" style="0" bestFit="1" customWidth="1"/>
    <col min="7" max="7" width="30.28125" style="0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7" t="s">
        <v>332</v>
      </c>
    </row>
    <row r="4" spans="1:8" ht="12.75">
      <c r="A4" s="13" t="str">
        <f>LEFT(H4,5)</f>
        <v>43200</v>
      </c>
      <c r="B4" s="13" t="str">
        <f>MID(H4,SEARCH(".",H4)+1,6)</f>
        <v>161000</v>
      </c>
      <c r="C4" s="2" t="s">
        <v>325</v>
      </c>
      <c r="D4" s="3">
        <v>370000</v>
      </c>
      <c r="E4" s="3">
        <v>350000</v>
      </c>
      <c r="F4" s="3">
        <f>D4-E4</f>
        <v>20000</v>
      </c>
      <c r="H4" s="1" t="s">
        <v>318</v>
      </c>
    </row>
    <row r="5" spans="1:8" ht="12.75">
      <c r="A5" s="13" t="str">
        <f aca="true" t="shared" si="0" ref="A5:A12">LEFT(H5,5)</f>
        <v>43200</v>
      </c>
      <c r="B5" s="13" t="str">
        <f aca="true" t="shared" si="1" ref="B5:B12">MID(H5,SEARCH(".",H5)+1,6)</f>
        <v>161100</v>
      </c>
      <c r="C5" s="2" t="s">
        <v>327</v>
      </c>
      <c r="D5" s="3">
        <v>55000</v>
      </c>
      <c r="E5" s="3">
        <v>85000</v>
      </c>
      <c r="F5" s="3">
        <f>D5-E5</f>
        <v>-30000</v>
      </c>
      <c r="H5" s="1" t="s">
        <v>319</v>
      </c>
    </row>
    <row r="6" spans="1:8" ht="12.75">
      <c r="A6" s="13" t="str">
        <f t="shared" si="0"/>
        <v>43200</v>
      </c>
      <c r="B6" s="13" t="str">
        <f t="shared" si="1"/>
        <v>161200</v>
      </c>
      <c r="C6" s="2" t="s">
        <v>328</v>
      </c>
      <c r="D6" s="3">
        <v>420000</v>
      </c>
      <c r="E6" s="3">
        <v>395000</v>
      </c>
      <c r="F6" s="3">
        <f>D6-E6</f>
        <v>25000</v>
      </c>
      <c r="H6" s="1" t="s">
        <v>320</v>
      </c>
    </row>
    <row r="7" spans="1:8" ht="12.75">
      <c r="A7" s="13" t="str">
        <f t="shared" si="0"/>
        <v>43200</v>
      </c>
      <c r="B7" s="13" t="str">
        <f t="shared" si="1"/>
        <v>161300</v>
      </c>
      <c r="C7" s="2" t="s">
        <v>326</v>
      </c>
      <c r="D7" s="3">
        <v>1785000</v>
      </c>
      <c r="E7" s="3">
        <v>1911000</v>
      </c>
      <c r="F7" s="3">
        <f>D7-E7</f>
        <v>-126000</v>
      </c>
      <c r="H7" s="1" t="s">
        <v>321</v>
      </c>
    </row>
    <row r="8" spans="1:8" ht="12.75">
      <c r="A8" s="13"/>
      <c r="B8" t="s">
        <v>19</v>
      </c>
      <c r="D8" s="3"/>
      <c r="E8" s="3"/>
      <c r="F8" s="3">
        <f>SUM(F4:F7)</f>
        <v>-111000</v>
      </c>
      <c r="H8" s="1"/>
    </row>
    <row r="9" spans="1:8" ht="12.75">
      <c r="A9" s="13"/>
      <c r="B9" s="13"/>
      <c r="D9" s="3"/>
      <c r="E9" s="3"/>
      <c r="H9" s="1"/>
    </row>
    <row r="10" spans="1:8" ht="12.75">
      <c r="A10" s="13" t="str">
        <f t="shared" si="0"/>
        <v>43200</v>
      </c>
      <c r="B10" s="13" t="str">
        <f t="shared" si="1"/>
        <v>717000</v>
      </c>
      <c r="C10" s="2" t="s">
        <v>330</v>
      </c>
      <c r="D10" s="3">
        <v>370000</v>
      </c>
      <c r="E10" s="3">
        <v>350000</v>
      </c>
      <c r="F10" s="3">
        <f>D10-E10</f>
        <v>20000</v>
      </c>
      <c r="H10" s="1" t="s">
        <v>322</v>
      </c>
    </row>
    <row r="11" spans="1:8" ht="12.75">
      <c r="A11" s="13" t="str">
        <f t="shared" si="0"/>
        <v>43200</v>
      </c>
      <c r="B11" s="13" t="str">
        <f t="shared" si="1"/>
        <v>717100</v>
      </c>
      <c r="C11" s="2" t="s">
        <v>329</v>
      </c>
      <c r="D11" s="3">
        <v>70000</v>
      </c>
      <c r="E11" s="3">
        <v>100000</v>
      </c>
      <c r="F11" s="3">
        <f>D11-E11</f>
        <v>-30000</v>
      </c>
      <c r="H11" s="1" t="s">
        <v>323</v>
      </c>
    </row>
    <row r="12" spans="1:8" ht="12.75">
      <c r="A12" s="13" t="str">
        <f t="shared" si="0"/>
        <v>43200</v>
      </c>
      <c r="B12" s="13" t="str">
        <f t="shared" si="1"/>
        <v>717200</v>
      </c>
      <c r="C12" s="2" t="s">
        <v>331</v>
      </c>
      <c r="D12" s="3">
        <v>425000</v>
      </c>
      <c r="E12" s="3">
        <v>400000</v>
      </c>
      <c r="F12" s="3">
        <f>D12-E12</f>
        <v>25000</v>
      </c>
      <c r="H12" s="1" t="s">
        <v>324</v>
      </c>
    </row>
    <row r="13" spans="2:6" ht="12.75">
      <c r="B13" t="s">
        <v>21</v>
      </c>
      <c r="F13" s="3">
        <f>SUM(F10:F12)</f>
        <v>15000</v>
      </c>
    </row>
    <row r="14" spans="2:6" ht="12.75">
      <c r="B14" t="s">
        <v>19</v>
      </c>
      <c r="F14" s="3">
        <f>F8</f>
        <v>-111000</v>
      </c>
    </row>
    <row r="15" spans="2:6" ht="12.75">
      <c r="B15" t="s">
        <v>20</v>
      </c>
      <c r="F15" s="3">
        <f>F13-F14</f>
        <v>126000</v>
      </c>
    </row>
  </sheetData>
  <printOptions/>
  <pageMargins left="0.75" right="0.75" top="1" bottom="1" header="0.4921259845" footer="0.4921259845"/>
  <pageSetup fitToHeight="6" fitToWidth="1" horizontalDpi="600" verticalDpi="600" orientation="landscape" paperSize="9" scale="95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C1">
      <selection activeCell="A1" sqref="A1"/>
    </sheetView>
  </sheetViews>
  <sheetFormatPr defaultColWidth="11.421875" defaultRowHeight="12.75"/>
  <cols>
    <col min="1" max="1" width="5.57421875" style="0" customWidth="1"/>
    <col min="2" max="2" width="8.57421875" style="0" customWidth="1"/>
    <col min="3" max="3" width="49.28125" style="0" customWidth="1"/>
    <col min="4" max="4" width="12.8515625" style="0" bestFit="1" customWidth="1"/>
    <col min="5" max="5" width="15.7109375" style="0" bestFit="1" customWidth="1"/>
    <col min="6" max="6" width="13.7109375" style="0" bestFit="1" customWidth="1"/>
    <col min="7" max="7" width="30.28125" style="0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7" t="s">
        <v>333</v>
      </c>
    </row>
    <row r="4" spans="1:8" ht="12.75">
      <c r="A4" s="13" t="str">
        <f>LEFT(H4,5)</f>
        <v>44000</v>
      </c>
      <c r="B4" s="13" t="str">
        <f>MID(H4,SEARCH(".",H4)+1,6)</f>
        <v>161000</v>
      </c>
      <c r="C4" s="2" t="s">
        <v>340</v>
      </c>
      <c r="D4" s="3">
        <v>17600</v>
      </c>
      <c r="E4" s="3">
        <v>26600</v>
      </c>
      <c r="F4" s="3">
        <f>D4-E4</f>
        <v>-9000</v>
      </c>
      <c r="H4" s="1" t="s">
        <v>334</v>
      </c>
    </row>
    <row r="5" spans="1:8" ht="12.75">
      <c r="A5" s="13"/>
      <c r="B5" t="s">
        <v>19</v>
      </c>
      <c r="D5" s="3"/>
      <c r="E5" s="3"/>
      <c r="F5" s="3">
        <f>SUM(F4)</f>
        <v>-9000</v>
      </c>
      <c r="H5" s="1"/>
    </row>
    <row r="6" spans="1:8" ht="12.75">
      <c r="A6" s="13"/>
      <c r="B6" s="13"/>
      <c r="D6" s="3"/>
      <c r="E6" s="3"/>
      <c r="H6" s="1"/>
    </row>
    <row r="7" spans="1:8" ht="12.75">
      <c r="A7" s="13" t="str">
        <f>LEFT(H7,5)</f>
        <v>44000</v>
      </c>
      <c r="B7" s="13" t="str">
        <f>MID(H7,SEARCH(".",H7)+1,6)</f>
        <v>711000</v>
      </c>
      <c r="C7" s="2" t="s">
        <v>342</v>
      </c>
      <c r="D7" s="3">
        <v>8000</v>
      </c>
      <c r="E7" s="3">
        <v>12000</v>
      </c>
      <c r="F7" s="3">
        <f>D7-E7</f>
        <v>-4000</v>
      </c>
      <c r="H7" s="1" t="s">
        <v>335</v>
      </c>
    </row>
    <row r="8" spans="1:8" ht="12.75">
      <c r="A8" s="13"/>
      <c r="B8" t="s">
        <v>21</v>
      </c>
      <c r="D8" s="3"/>
      <c r="E8" s="3"/>
      <c r="F8" s="3">
        <f>SUM(F7)</f>
        <v>-4000</v>
      </c>
      <c r="H8" s="1"/>
    </row>
    <row r="9" spans="1:8" ht="12.75">
      <c r="A9" s="13"/>
      <c r="B9" t="s">
        <v>19</v>
      </c>
      <c r="D9" s="3"/>
      <c r="E9" s="3"/>
      <c r="F9" s="3">
        <f>F5</f>
        <v>-9000</v>
      </c>
      <c r="H9" s="1"/>
    </row>
    <row r="10" spans="1:8" ht="12.75">
      <c r="A10" s="13"/>
      <c r="B10" t="s">
        <v>20</v>
      </c>
      <c r="D10" s="3"/>
      <c r="E10" s="3"/>
      <c r="F10" s="3">
        <f>F8-F9</f>
        <v>5000</v>
      </c>
      <c r="H10" s="1"/>
    </row>
    <row r="11" spans="1:8" ht="12.75">
      <c r="A11" s="13"/>
      <c r="B11" s="13"/>
      <c r="D11" s="3"/>
      <c r="E11" s="3"/>
      <c r="H11" s="1"/>
    </row>
    <row r="12" spans="1:8" ht="12.75">
      <c r="A12" s="7" t="s">
        <v>338</v>
      </c>
      <c r="B12" s="13"/>
      <c r="D12" s="3"/>
      <c r="E12" s="3"/>
      <c r="H12" s="1"/>
    </row>
    <row r="13" spans="1:8" ht="12.75">
      <c r="A13" s="13" t="str">
        <f>LEFT(H13,5)</f>
        <v>44100</v>
      </c>
      <c r="B13" s="13" t="str">
        <f>MID(H13,SEARCH(".",H13)+1,6)</f>
        <v>161000</v>
      </c>
      <c r="C13" s="2" t="s">
        <v>340</v>
      </c>
      <c r="D13" s="3">
        <v>645000</v>
      </c>
      <c r="E13" s="3">
        <v>615000</v>
      </c>
      <c r="F13" s="3">
        <f>D13-E13</f>
        <v>30000</v>
      </c>
      <c r="H13" s="1" t="s">
        <v>336</v>
      </c>
    </row>
    <row r="14" spans="1:8" ht="12.75">
      <c r="A14" s="13"/>
      <c r="B14" t="s">
        <v>19</v>
      </c>
      <c r="D14" s="3"/>
      <c r="E14" s="3"/>
      <c r="F14" s="3">
        <f>SUM(F13)</f>
        <v>30000</v>
      </c>
      <c r="H14" s="1"/>
    </row>
    <row r="15" spans="1:8" ht="12.75">
      <c r="A15" s="13"/>
      <c r="B15" s="13"/>
      <c r="D15" s="3"/>
      <c r="E15" s="3"/>
      <c r="H15" s="1"/>
    </row>
    <row r="16" spans="1:8" ht="12.75">
      <c r="A16" s="13" t="str">
        <f>LEFT(H16,5)</f>
        <v>44100</v>
      </c>
      <c r="B16" s="13" t="str">
        <f>MID(H16,SEARCH(".",H16)+1,6)</f>
        <v>755000</v>
      </c>
      <c r="C16" s="2" t="s">
        <v>341</v>
      </c>
      <c r="D16" s="3">
        <v>30000</v>
      </c>
      <c r="E16" s="3">
        <v>0</v>
      </c>
      <c r="F16" s="3">
        <f>D16-E16</f>
        <v>30000</v>
      </c>
      <c r="H16" s="1" t="s">
        <v>337</v>
      </c>
    </row>
    <row r="17" spans="2:6" ht="12.75">
      <c r="B17" t="s">
        <v>21</v>
      </c>
      <c r="E17" s="3"/>
      <c r="F17" s="3">
        <f>SUM(F16)</f>
        <v>30000</v>
      </c>
    </row>
    <row r="18" spans="2:6" ht="12.75">
      <c r="B18" t="s">
        <v>19</v>
      </c>
      <c r="E18" s="3"/>
      <c r="F18" s="3">
        <f>F14</f>
        <v>30000</v>
      </c>
    </row>
    <row r="19" spans="2:6" ht="12.75">
      <c r="B19" t="s">
        <v>20</v>
      </c>
      <c r="E19" s="3"/>
      <c r="F19" s="3">
        <f>F17-F18</f>
        <v>0</v>
      </c>
    </row>
  </sheetData>
  <printOptions/>
  <pageMargins left="0.75" right="0.75" top="1" bottom="1" header="0.4921259845" footer="0.4921259845"/>
  <pageSetup fitToHeight="6" fitToWidth="1" horizontalDpi="600" verticalDpi="600" orientation="landscape" paperSize="9" scale="96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E35">
      <selection activeCell="G44" sqref="G44"/>
    </sheetView>
  </sheetViews>
  <sheetFormatPr defaultColWidth="11.421875" defaultRowHeight="12.75"/>
  <cols>
    <col min="1" max="1" width="6.00390625" style="0" bestFit="1" customWidth="1"/>
    <col min="2" max="2" width="7.57421875" style="0" customWidth="1"/>
    <col min="3" max="3" width="52.8515625" style="0" bestFit="1" customWidth="1"/>
    <col min="4" max="4" width="15.421875" style="0" bestFit="1" customWidth="1"/>
    <col min="5" max="5" width="15.7109375" style="0" bestFit="1" customWidth="1"/>
    <col min="6" max="6" width="14.421875" style="0" bestFit="1" customWidth="1"/>
    <col min="7" max="7" width="61.5742187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26" t="s">
        <v>389</v>
      </c>
    </row>
    <row r="4" ht="12.75">
      <c r="A4" s="8" t="s">
        <v>32</v>
      </c>
    </row>
    <row r="5" spans="1:8" ht="12.75">
      <c r="A5" s="13" t="str">
        <f>LEFT(H5,5)</f>
        <v>48201</v>
      </c>
      <c r="B5" s="13" t="str">
        <f>MID(H5,SEARCH(".",H5)+1,6)</f>
        <v>162000</v>
      </c>
      <c r="C5" s="11" t="s">
        <v>78</v>
      </c>
      <c r="D5" s="3">
        <v>0</v>
      </c>
      <c r="E5" s="3">
        <v>625000</v>
      </c>
      <c r="F5" s="3">
        <f aca="true" t="shared" si="0" ref="F5:F38">D5-E5</f>
        <v>-625000</v>
      </c>
      <c r="G5" t="s">
        <v>373</v>
      </c>
      <c r="H5" s="1" t="s">
        <v>344</v>
      </c>
    </row>
    <row r="6" spans="1:8" ht="25.5">
      <c r="A6" s="13" t="str">
        <f aca="true" t="shared" si="1" ref="A6:A38">LEFT(H6,5)</f>
        <v>48201</v>
      </c>
      <c r="B6" s="13" t="str">
        <f aca="true" t="shared" si="2" ref="B6:B38">MID(H6,SEARCH(".",H6)+1,6)</f>
        <v>191000</v>
      </c>
      <c r="C6" s="25" t="s">
        <v>393</v>
      </c>
      <c r="D6" s="3">
        <v>4947000</v>
      </c>
      <c r="E6" s="3">
        <v>4650000</v>
      </c>
      <c r="F6" s="3">
        <f t="shared" si="0"/>
        <v>297000</v>
      </c>
      <c r="G6" t="s">
        <v>374</v>
      </c>
      <c r="H6" s="1" t="s">
        <v>345</v>
      </c>
    </row>
    <row r="7" spans="1:8" ht="25.5">
      <c r="A7" s="13" t="str">
        <f t="shared" si="1"/>
        <v>48201</v>
      </c>
      <c r="B7" s="13" t="str">
        <f t="shared" si="2"/>
        <v>192000</v>
      </c>
      <c r="C7" s="25" t="s">
        <v>395</v>
      </c>
      <c r="D7" s="3">
        <v>2100000</v>
      </c>
      <c r="E7" s="3">
        <v>7000000</v>
      </c>
      <c r="F7" s="3">
        <f t="shared" si="0"/>
        <v>-4900000</v>
      </c>
      <c r="G7" t="s">
        <v>375</v>
      </c>
      <c r="H7" s="1" t="s">
        <v>346</v>
      </c>
    </row>
    <row r="8" spans="1:8" ht="25.5">
      <c r="A8" s="13" t="str">
        <f t="shared" si="1"/>
        <v>48201</v>
      </c>
      <c r="B8" s="13" t="str">
        <f t="shared" si="2"/>
        <v>193000</v>
      </c>
      <c r="C8" s="25" t="s">
        <v>394</v>
      </c>
      <c r="D8" s="3">
        <v>150000</v>
      </c>
      <c r="E8" s="3">
        <v>206000</v>
      </c>
      <c r="F8" s="3">
        <f t="shared" si="0"/>
        <v>-56000</v>
      </c>
      <c r="G8" t="s">
        <v>376</v>
      </c>
      <c r="H8" s="1" t="s">
        <v>347</v>
      </c>
    </row>
    <row r="9" spans="1:8" ht="12.75">
      <c r="A9" s="13" t="str">
        <f t="shared" si="1"/>
        <v>48201</v>
      </c>
      <c r="B9" s="13" t="str">
        <f t="shared" si="2"/>
        <v>241000</v>
      </c>
      <c r="C9" s="11" t="s">
        <v>118</v>
      </c>
      <c r="D9" s="3">
        <v>20000</v>
      </c>
      <c r="E9" s="3">
        <v>160000</v>
      </c>
      <c r="F9" s="3">
        <f t="shared" si="0"/>
        <v>-140000</v>
      </c>
      <c r="G9" t="s">
        <v>377</v>
      </c>
      <c r="H9" s="1" t="s">
        <v>348</v>
      </c>
    </row>
    <row r="10" spans="1:8" ht="25.5">
      <c r="A10" s="13" t="str">
        <f t="shared" si="1"/>
        <v>48201</v>
      </c>
      <c r="B10" s="13" t="str">
        <f t="shared" si="2"/>
        <v>243000</v>
      </c>
      <c r="C10" s="11" t="s">
        <v>80</v>
      </c>
      <c r="D10" s="3">
        <v>90000</v>
      </c>
      <c r="E10" s="3">
        <v>450000</v>
      </c>
      <c r="F10" s="3">
        <f t="shared" si="0"/>
        <v>-360000</v>
      </c>
      <c r="G10" t="s">
        <v>378</v>
      </c>
      <c r="H10" s="1" t="s">
        <v>349</v>
      </c>
    </row>
    <row r="11" spans="1:8" ht="25.5">
      <c r="A11" s="13" t="str">
        <f t="shared" si="1"/>
        <v>48201</v>
      </c>
      <c r="B11" s="13" t="str">
        <f t="shared" si="2"/>
        <v>243100</v>
      </c>
      <c r="C11" s="11" t="s">
        <v>396</v>
      </c>
      <c r="D11" s="3">
        <v>500</v>
      </c>
      <c r="E11" s="3">
        <v>0</v>
      </c>
      <c r="F11" s="3">
        <f t="shared" si="0"/>
        <v>500</v>
      </c>
      <c r="G11" t="s">
        <v>379</v>
      </c>
      <c r="H11" s="1" t="s">
        <v>350</v>
      </c>
    </row>
    <row r="12" spans="1:8" ht="25.5">
      <c r="A12" s="13" t="str">
        <f t="shared" si="1"/>
        <v>48201</v>
      </c>
      <c r="B12" s="13" t="str">
        <f t="shared" si="2"/>
        <v>245000</v>
      </c>
      <c r="C12" s="11" t="s">
        <v>81</v>
      </c>
      <c r="D12" s="3">
        <v>50000</v>
      </c>
      <c r="E12" s="3">
        <v>500000</v>
      </c>
      <c r="F12" s="3">
        <f t="shared" si="0"/>
        <v>-450000</v>
      </c>
      <c r="G12" t="s">
        <v>380</v>
      </c>
      <c r="H12" s="1" t="s">
        <v>351</v>
      </c>
    </row>
    <row r="13" spans="1:8" ht="25.5">
      <c r="A13" s="13" t="str">
        <f t="shared" si="1"/>
        <v>48201</v>
      </c>
      <c r="B13" s="13" t="str">
        <f t="shared" si="2"/>
        <v>245100</v>
      </c>
      <c r="C13" s="11" t="s">
        <v>397</v>
      </c>
      <c r="D13" s="3">
        <v>50000</v>
      </c>
      <c r="E13" s="3">
        <v>0</v>
      </c>
      <c r="F13" s="3">
        <f t="shared" si="0"/>
        <v>50000</v>
      </c>
      <c r="G13" t="s">
        <v>379</v>
      </c>
      <c r="H13" s="1" t="s">
        <v>352</v>
      </c>
    </row>
    <row r="14" spans="1:8" ht="25.5">
      <c r="A14" s="13" t="str">
        <f t="shared" si="1"/>
        <v>48201</v>
      </c>
      <c r="B14" s="13" t="str">
        <f t="shared" si="2"/>
        <v>247000</v>
      </c>
      <c r="C14" s="11" t="s">
        <v>82</v>
      </c>
      <c r="D14" s="3">
        <v>1000</v>
      </c>
      <c r="E14" s="3">
        <v>9000</v>
      </c>
      <c r="F14" s="3">
        <f t="shared" si="0"/>
        <v>-8000</v>
      </c>
      <c r="G14" t="s">
        <v>381</v>
      </c>
      <c r="H14" s="1" t="s">
        <v>353</v>
      </c>
    </row>
    <row r="15" spans="1:8" ht="25.5">
      <c r="A15" s="13" t="str">
        <f t="shared" si="1"/>
        <v>48201</v>
      </c>
      <c r="B15" s="13" t="str">
        <f t="shared" si="2"/>
        <v>249000</v>
      </c>
      <c r="C15" s="11" t="s">
        <v>83</v>
      </c>
      <c r="D15" s="3">
        <v>100000</v>
      </c>
      <c r="E15" s="3">
        <v>265000</v>
      </c>
      <c r="F15" s="3">
        <f t="shared" si="0"/>
        <v>-165000</v>
      </c>
      <c r="G15" t="s">
        <v>382</v>
      </c>
      <c r="H15" s="1" t="s">
        <v>354</v>
      </c>
    </row>
    <row r="16" spans="1:8" ht="25.5">
      <c r="A16" s="13" t="str">
        <f t="shared" si="1"/>
        <v>48201</v>
      </c>
      <c r="B16" s="13" t="str">
        <f t="shared" si="2"/>
        <v>249100</v>
      </c>
      <c r="C16" s="11" t="s">
        <v>398</v>
      </c>
      <c r="D16" s="3">
        <v>50000</v>
      </c>
      <c r="E16" s="3">
        <v>0</v>
      </c>
      <c r="F16" s="3">
        <f t="shared" si="0"/>
        <v>50000</v>
      </c>
      <c r="G16" t="s">
        <v>379</v>
      </c>
      <c r="H16" s="1" t="s">
        <v>355</v>
      </c>
    </row>
    <row r="17" spans="1:8" ht="12.75">
      <c r="A17" s="13"/>
      <c r="B17" t="s">
        <v>19</v>
      </c>
      <c r="D17" s="3"/>
      <c r="E17" s="3"/>
      <c r="F17" s="3">
        <f>SUM(F5:F16)</f>
        <v>-6306500</v>
      </c>
      <c r="H17" s="1"/>
    </row>
    <row r="18" spans="1:8" ht="12.75">
      <c r="A18" s="13"/>
      <c r="B18" s="13"/>
      <c r="D18" s="3"/>
      <c r="E18" s="3"/>
      <c r="F18" s="3"/>
      <c r="H18" s="1"/>
    </row>
    <row r="19" spans="1:8" ht="25.5">
      <c r="A19" s="13" t="str">
        <f t="shared" si="1"/>
        <v>48201</v>
      </c>
      <c r="B19" s="13" t="str">
        <f t="shared" si="2"/>
        <v>783000</v>
      </c>
      <c r="C19" s="11" t="s">
        <v>399</v>
      </c>
      <c r="D19" s="3">
        <v>17000000</v>
      </c>
      <c r="E19" s="3">
        <v>16200000</v>
      </c>
      <c r="F19" s="3">
        <f t="shared" si="0"/>
        <v>800000</v>
      </c>
      <c r="G19" t="s">
        <v>383</v>
      </c>
      <c r="H19" s="1" t="s">
        <v>356</v>
      </c>
    </row>
    <row r="20" spans="1:8" ht="25.5">
      <c r="A20" s="13" t="str">
        <f t="shared" si="1"/>
        <v>48201</v>
      </c>
      <c r="B20" s="13" t="str">
        <f t="shared" si="2"/>
        <v>783200</v>
      </c>
      <c r="C20" s="11" t="s">
        <v>400</v>
      </c>
      <c r="D20" s="3">
        <v>10000</v>
      </c>
      <c r="E20" s="3">
        <v>58000</v>
      </c>
      <c r="F20" s="3">
        <f t="shared" si="0"/>
        <v>-48000</v>
      </c>
      <c r="G20" t="s">
        <v>384</v>
      </c>
      <c r="H20" s="1" t="s">
        <v>357</v>
      </c>
    </row>
    <row r="21" spans="1:8" ht="25.5">
      <c r="A21" s="13" t="str">
        <f t="shared" si="1"/>
        <v>48201</v>
      </c>
      <c r="B21" s="13" t="str">
        <f t="shared" si="2"/>
        <v>783900</v>
      </c>
      <c r="C21" s="11" t="s">
        <v>401</v>
      </c>
      <c r="D21" s="3">
        <v>100000</v>
      </c>
      <c r="E21" s="3">
        <v>205000</v>
      </c>
      <c r="F21" s="3">
        <f t="shared" si="0"/>
        <v>-105000</v>
      </c>
      <c r="G21" t="s">
        <v>385</v>
      </c>
      <c r="H21" s="1" t="s">
        <v>358</v>
      </c>
    </row>
    <row r="22" spans="1:8" ht="12.75">
      <c r="A22" s="13" t="str">
        <f t="shared" si="1"/>
        <v>48201</v>
      </c>
      <c r="B22" s="13" t="str">
        <f t="shared" si="2"/>
        <v>785000</v>
      </c>
      <c r="C22" s="11" t="s">
        <v>402</v>
      </c>
      <c r="D22" s="3">
        <v>300000</v>
      </c>
      <c r="E22" s="3">
        <v>335000</v>
      </c>
      <c r="F22" s="3">
        <f t="shared" si="0"/>
        <v>-35000</v>
      </c>
      <c r="G22" t="s">
        <v>386</v>
      </c>
      <c r="H22" s="1" t="s">
        <v>359</v>
      </c>
    </row>
    <row r="23" spans="1:8" ht="25.5">
      <c r="A23" s="13" t="str">
        <f t="shared" si="1"/>
        <v>48201</v>
      </c>
      <c r="B23" s="13" t="str">
        <f t="shared" si="2"/>
        <v>786000</v>
      </c>
      <c r="C23" s="11" t="s">
        <v>404</v>
      </c>
      <c r="D23" s="3">
        <v>2100000</v>
      </c>
      <c r="E23" s="3">
        <v>7000000</v>
      </c>
      <c r="F23" s="3">
        <f t="shared" si="0"/>
        <v>-4900000</v>
      </c>
      <c r="G23" t="s">
        <v>375</v>
      </c>
      <c r="H23" s="1" t="s">
        <v>360</v>
      </c>
    </row>
    <row r="24" spans="1:8" ht="25.5">
      <c r="A24" s="13" t="str">
        <f t="shared" si="1"/>
        <v>48201</v>
      </c>
      <c r="B24" s="13" t="str">
        <f t="shared" si="2"/>
        <v>787000</v>
      </c>
      <c r="C24" s="11" t="s">
        <v>405</v>
      </c>
      <c r="D24" s="3">
        <v>150000</v>
      </c>
      <c r="E24" s="3">
        <v>206000</v>
      </c>
      <c r="F24" s="3">
        <f t="shared" si="0"/>
        <v>-56000</v>
      </c>
      <c r="G24" t="s">
        <v>387</v>
      </c>
      <c r="H24" s="1" t="s">
        <v>361</v>
      </c>
    </row>
    <row r="25" spans="1:8" ht="12.75">
      <c r="A25" s="13"/>
      <c r="B25" t="s">
        <v>21</v>
      </c>
      <c r="D25" s="3"/>
      <c r="E25" s="3"/>
      <c r="F25" s="3">
        <f>SUM(F19:F24)</f>
        <v>-4344000</v>
      </c>
      <c r="H25" s="1"/>
    </row>
    <row r="26" spans="1:8" ht="12.75">
      <c r="A26" s="13"/>
      <c r="B26" t="s">
        <v>19</v>
      </c>
      <c r="D26" s="3"/>
      <c r="E26" s="3"/>
      <c r="F26" s="3">
        <f>F17</f>
        <v>-6306500</v>
      </c>
      <c r="H26" s="1"/>
    </row>
    <row r="27" spans="1:8" ht="12.75">
      <c r="A27" s="13"/>
      <c r="B27" t="s">
        <v>20</v>
      </c>
      <c r="D27" s="3"/>
      <c r="E27" s="3"/>
      <c r="F27" s="3">
        <f>F25-F26</f>
        <v>1962500</v>
      </c>
      <c r="H27" s="1"/>
    </row>
    <row r="28" spans="1:8" ht="12.75">
      <c r="A28" s="13"/>
      <c r="B28" s="13"/>
      <c r="D28" s="3"/>
      <c r="E28" s="3"/>
      <c r="F28" s="3"/>
      <c r="H28" s="1"/>
    </row>
    <row r="29" spans="1:8" ht="12.75">
      <c r="A29" s="8" t="s">
        <v>100</v>
      </c>
      <c r="B29" s="13"/>
      <c r="D29" s="3"/>
      <c r="E29" s="3"/>
      <c r="F29" s="3"/>
      <c r="H29" s="1"/>
    </row>
    <row r="30" spans="1:8" ht="25.5">
      <c r="A30" s="13" t="str">
        <f t="shared" si="1"/>
        <v>48202</v>
      </c>
      <c r="B30" s="13" t="str">
        <f t="shared" si="2"/>
        <v>192000</v>
      </c>
      <c r="C30" s="25" t="s">
        <v>395</v>
      </c>
      <c r="D30" s="3">
        <v>0</v>
      </c>
      <c r="E30" s="3">
        <v>1200000</v>
      </c>
      <c r="F30" s="3">
        <f t="shared" si="0"/>
        <v>-1200000</v>
      </c>
      <c r="G30" t="s">
        <v>388</v>
      </c>
      <c r="H30" s="1" t="s">
        <v>362</v>
      </c>
    </row>
    <row r="31" spans="1:8" ht="25.5">
      <c r="A31" s="13" t="str">
        <f t="shared" si="1"/>
        <v>48202</v>
      </c>
      <c r="B31" s="13" t="str">
        <f t="shared" si="2"/>
        <v>241000</v>
      </c>
      <c r="C31" s="11" t="s">
        <v>119</v>
      </c>
      <c r="D31" s="3">
        <v>0</v>
      </c>
      <c r="E31" s="3">
        <v>1500</v>
      </c>
      <c r="F31" s="3">
        <f t="shared" si="0"/>
        <v>-1500</v>
      </c>
      <c r="G31" t="s">
        <v>388</v>
      </c>
      <c r="H31" s="1" t="s">
        <v>363</v>
      </c>
    </row>
    <row r="32" spans="1:8" ht="25.5">
      <c r="A32" s="13" t="str">
        <f t="shared" si="1"/>
        <v>48202</v>
      </c>
      <c r="B32" s="13" t="str">
        <f t="shared" si="2"/>
        <v>245000</v>
      </c>
      <c r="C32" s="11" t="s">
        <v>81</v>
      </c>
      <c r="D32" s="3">
        <v>0</v>
      </c>
      <c r="E32" s="3">
        <v>140000</v>
      </c>
      <c r="F32" s="3">
        <f t="shared" si="0"/>
        <v>-140000</v>
      </c>
      <c r="G32" t="s">
        <v>388</v>
      </c>
      <c r="H32" s="1" t="s">
        <v>364</v>
      </c>
    </row>
    <row r="33" spans="1:8" ht="25.5">
      <c r="A33" s="13" t="str">
        <f t="shared" si="1"/>
        <v>48202</v>
      </c>
      <c r="B33" s="13" t="str">
        <f t="shared" si="2"/>
        <v>249000</v>
      </c>
      <c r="C33" s="11" t="s">
        <v>83</v>
      </c>
      <c r="D33" s="3">
        <v>0</v>
      </c>
      <c r="E33" s="3">
        <v>13000</v>
      </c>
      <c r="F33" s="3">
        <f t="shared" si="0"/>
        <v>-13000</v>
      </c>
      <c r="G33" t="s">
        <v>388</v>
      </c>
      <c r="H33" s="1" t="s">
        <v>365</v>
      </c>
    </row>
    <row r="34" spans="1:8" ht="12.75">
      <c r="A34" s="13"/>
      <c r="B34" t="s">
        <v>19</v>
      </c>
      <c r="D34" s="3"/>
      <c r="E34" s="3"/>
      <c r="F34" s="3">
        <f>SUM(F30:F33)</f>
        <v>-1354500</v>
      </c>
      <c r="H34" s="1"/>
    </row>
    <row r="35" spans="1:8" ht="12.75">
      <c r="A35" s="13"/>
      <c r="B35" s="13"/>
      <c r="D35" s="3"/>
      <c r="E35" s="3"/>
      <c r="F35" s="3"/>
      <c r="H35" s="1"/>
    </row>
    <row r="36" spans="1:8" ht="12.75">
      <c r="A36" s="13" t="str">
        <f t="shared" si="1"/>
        <v>48202</v>
      </c>
      <c r="B36" s="13" t="str">
        <f t="shared" si="2"/>
        <v>783000</v>
      </c>
      <c r="C36" s="2" t="s">
        <v>399</v>
      </c>
      <c r="D36" s="3">
        <v>0</v>
      </c>
      <c r="E36" s="3">
        <v>2350000</v>
      </c>
      <c r="F36" s="3">
        <f t="shared" si="0"/>
        <v>-2350000</v>
      </c>
      <c r="G36" t="s">
        <v>388</v>
      </c>
      <c r="H36" s="1" t="s">
        <v>366</v>
      </c>
    </row>
    <row r="37" spans="1:8" ht="12.75">
      <c r="A37" s="13" t="str">
        <f t="shared" si="1"/>
        <v>48202</v>
      </c>
      <c r="B37" s="13" t="str">
        <f t="shared" si="2"/>
        <v>785000</v>
      </c>
      <c r="C37" s="2" t="s">
        <v>402</v>
      </c>
      <c r="D37" s="3">
        <v>0</v>
      </c>
      <c r="E37" s="3">
        <v>40000</v>
      </c>
      <c r="F37" s="3">
        <f t="shared" si="0"/>
        <v>-40000</v>
      </c>
      <c r="G37" t="s">
        <v>388</v>
      </c>
      <c r="H37" s="1" t="s">
        <v>367</v>
      </c>
    </row>
    <row r="38" spans="1:8" ht="12.75">
      <c r="A38" s="13" t="str">
        <f t="shared" si="1"/>
        <v>48202</v>
      </c>
      <c r="B38" s="13" t="str">
        <f t="shared" si="2"/>
        <v>786000</v>
      </c>
      <c r="C38" s="2" t="s">
        <v>403</v>
      </c>
      <c r="D38" s="3">
        <v>0</v>
      </c>
      <c r="E38" s="3">
        <v>1200000</v>
      </c>
      <c r="F38" s="3">
        <f t="shared" si="0"/>
        <v>-1200000</v>
      </c>
      <c r="G38" t="s">
        <v>388</v>
      </c>
      <c r="H38" s="1" t="s">
        <v>368</v>
      </c>
    </row>
    <row r="39" spans="2:6" ht="12.75">
      <c r="B39" t="s">
        <v>21</v>
      </c>
      <c r="F39" s="3">
        <f>SUM(F36:F38)</f>
        <v>-3590000</v>
      </c>
    </row>
    <row r="40" spans="2:6" ht="12.75">
      <c r="B40" t="s">
        <v>19</v>
      </c>
      <c r="F40" s="3">
        <f>F34</f>
        <v>-1354500</v>
      </c>
    </row>
    <row r="41" spans="2:6" ht="12.75">
      <c r="B41" t="s">
        <v>20</v>
      </c>
      <c r="F41" s="3">
        <f>F39-F40</f>
        <v>-2235500</v>
      </c>
    </row>
    <row r="42" ht="12.75">
      <c r="F42" s="3"/>
    </row>
    <row r="43" spans="1:6" ht="12.75">
      <c r="A43" s="8" t="s">
        <v>406</v>
      </c>
      <c r="F43" s="3"/>
    </row>
    <row r="44" spans="1:8" ht="12.75">
      <c r="A44" s="13" t="str">
        <f>LEFT(H44,5)</f>
        <v>48400</v>
      </c>
      <c r="B44" s="13" t="str">
        <f>MID(H44,SEARCH(".",H44)+1,6)</f>
        <v>161000</v>
      </c>
      <c r="C44" s="2" t="s">
        <v>407</v>
      </c>
      <c r="D44" s="3">
        <v>167000</v>
      </c>
      <c r="E44" s="3">
        <v>647000</v>
      </c>
      <c r="F44" s="3">
        <f>D44-E44</f>
        <v>-480000</v>
      </c>
      <c r="H44" s="1" t="s">
        <v>369</v>
      </c>
    </row>
    <row r="45" spans="1:8" ht="12.75">
      <c r="A45" s="13"/>
      <c r="B45" t="s">
        <v>19</v>
      </c>
      <c r="C45" s="2"/>
      <c r="D45" s="3"/>
      <c r="E45" s="3"/>
      <c r="F45" s="3">
        <f>SUM(F44)</f>
        <v>-480000</v>
      </c>
      <c r="H45" s="1"/>
    </row>
    <row r="46" spans="1:8" ht="12.75">
      <c r="A46" s="13"/>
      <c r="B46" s="13"/>
      <c r="C46" s="2"/>
      <c r="D46" s="3"/>
      <c r="E46" s="3"/>
      <c r="F46" s="3"/>
      <c r="H46" s="1"/>
    </row>
    <row r="47" spans="1:8" ht="12.75">
      <c r="A47" s="13" t="str">
        <f>LEFT(H47,5)</f>
        <v>48400</v>
      </c>
      <c r="B47" s="13" t="str">
        <f>MID(H47,SEARCH(".",H47)+1,6)</f>
        <v>711100</v>
      </c>
      <c r="C47" s="2" t="s">
        <v>408</v>
      </c>
      <c r="D47" s="3">
        <v>70000</v>
      </c>
      <c r="E47" s="3">
        <v>0</v>
      </c>
      <c r="F47" s="3">
        <f>D47-E47</f>
        <v>70000</v>
      </c>
      <c r="H47" s="1" t="s">
        <v>370</v>
      </c>
    </row>
    <row r="48" spans="1:8" ht="12.75">
      <c r="A48" s="13" t="str">
        <f>LEFT(H48,5)</f>
        <v>48400</v>
      </c>
      <c r="B48" s="13" t="str">
        <f>MID(H48,SEARCH(".",H48)+1,6)</f>
        <v>788000</v>
      </c>
      <c r="C48" s="2" t="s">
        <v>406</v>
      </c>
      <c r="D48" s="3">
        <v>100000</v>
      </c>
      <c r="E48" s="3">
        <v>650000</v>
      </c>
      <c r="F48" s="3">
        <f>D48-E48</f>
        <v>-550000</v>
      </c>
      <c r="H48" s="1" t="s">
        <v>371</v>
      </c>
    </row>
    <row r="49" spans="1:8" ht="12.75">
      <c r="A49" s="13"/>
      <c r="B49" t="s">
        <v>21</v>
      </c>
      <c r="C49" s="2"/>
      <c r="D49" s="3"/>
      <c r="E49" s="3"/>
      <c r="F49" s="3">
        <f>SUM(F47:F48)</f>
        <v>-480000</v>
      </c>
      <c r="H49" s="1"/>
    </row>
    <row r="50" spans="1:8" ht="12.75">
      <c r="A50" s="13"/>
      <c r="B50" t="s">
        <v>19</v>
      </c>
      <c r="C50" s="2"/>
      <c r="D50" s="3"/>
      <c r="E50" s="3"/>
      <c r="F50" s="3">
        <f>F45</f>
        <v>-480000</v>
      </c>
      <c r="H50" s="1"/>
    </row>
    <row r="51" spans="1:8" ht="12.75">
      <c r="A51" s="13"/>
      <c r="B51" t="s">
        <v>20</v>
      </c>
      <c r="C51" s="2"/>
      <c r="D51" s="3"/>
      <c r="E51" s="3"/>
      <c r="F51" s="3">
        <f>F49-F50</f>
        <v>0</v>
      </c>
      <c r="H51" s="1"/>
    </row>
    <row r="52" spans="1:8" ht="12.75">
      <c r="A52" s="13"/>
      <c r="B52" s="13"/>
      <c r="C52" s="2"/>
      <c r="D52" s="3"/>
      <c r="E52" s="3"/>
      <c r="F52" s="3"/>
      <c r="H52" s="1"/>
    </row>
    <row r="53" ht="12.75">
      <c r="A53" s="27" t="s">
        <v>390</v>
      </c>
    </row>
    <row r="54" spans="1:8" ht="12.75">
      <c r="A54" s="13" t="str">
        <f>LEFT(H54,5)</f>
        <v>48800</v>
      </c>
      <c r="B54" s="13" t="str">
        <f>MID(H54,SEARCH(".",H54)+1,6)</f>
        <v>785200</v>
      </c>
      <c r="C54" s="2" t="s">
        <v>391</v>
      </c>
      <c r="D54" s="3">
        <v>10000</v>
      </c>
      <c r="E54" s="3">
        <v>5000</v>
      </c>
      <c r="F54" s="3">
        <f>D54-E54</f>
        <v>5000</v>
      </c>
      <c r="G54" t="s">
        <v>392</v>
      </c>
      <c r="H54" s="1" t="s">
        <v>372</v>
      </c>
    </row>
    <row r="55" spans="2:6" ht="12.75">
      <c r="B55" t="s">
        <v>21</v>
      </c>
      <c r="F55" s="3">
        <f>SUM(F54)</f>
        <v>5000</v>
      </c>
    </row>
    <row r="56" spans="2:6" ht="12.75">
      <c r="B56" t="s">
        <v>20</v>
      </c>
      <c r="F56" s="3">
        <f>F55</f>
        <v>5000</v>
      </c>
    </row>
  </sheetData>
  <printOptions/>
  <pageMargins left="0.75" right="0.75" top="1" bottom="1" header="0.4921259845" footer="0.4921259845"/>
  <pageSetup fitToHeight="6" horizontalDpi="600" verticalDpi="600" orientation="landscape" paperSize="9" scale="75" r:id="rId1"/>
  <headerFooter alignWithMargins="0">
    <oddHeader>&amp;LLandkreis Nienburg/Weser / Amt 50
Az.: 50-410-90/2&amp;R10.05.2005</oddHeader>
    <oddFooter>&amp;C&amp;A&amp;RAnl. DS-Nr.: 2005/SGA/004-01</oddFooter>
  </headerFooter>
  <rowBreaks count="1" manualBreakCount="1">
    <brk id="2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"/>
  <sheetViews>
    <sheetView workbookViewId="0" topLeftCell="C1">
      <selection activeCell="A1" sqref="A1"/>
    </sheetView>
  </sheetViews>
  <sheetFormatPr defaultColWidth="11.421875" defaultRowHeight="12.75"/>
  <cols>
    <col min="1" max="1" width="8.140625" style="0" customWidth="1"/>
    <col min="2" max="2" width="8.57421875" style="0" customWidth="1"/>
    <col min="3" max="3" width="49.28125" style="0" customWidth="1"/>
    <col min="4" max="4" width="12.28125" style="0" bestFit="1" customWidth="1"/>
    <col min="5" max="5" width="15.7109375" style="0" bestFit="1" customWidth="1"/>
    <col min="6" max="6" width="13.7109375" style="0" bestFit="1" customWidth="1"/>
    <col min="7" max="7" width="30.28125" style="0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4" spans="1:8" ht="12.75">
      <c r="A4" s="13" t="str">
        <f>LEFT(H4,5)</f>
        <v>49009</v>
      </c>
      <c r="B4" s="13" t="str">
        <f>MID(H4,SEARCH(".",H4)+1,6)</f>
        <v>786000</v>
      </c>
      <c r="C4" s="24" t="s">
        <v>343</v>
      </c>
      <c r="D4" s="3">
        <v>5000</v>
      </c>
      <c r="E4" s="3">
        <v>10000</v>
      </c>
      <c r="F4" s="3">
        <f>D4-E4</f>
        <v>-5000</v>
      </c>
      <c r="H4" s="1" t="s">
        <v>339</v>
      </c>
    </row>
    <row r="5" spans="2:6" ht="12.75">
      <c r="B5" t="s">
        <v>21</v>
      </c>
      <c r="F5" s="3">
        <f>SUM(F4)</f>
        <v>-5000</v>
      </c>
    </row>
    <row r="6" spans="2:6" ht="12.75">
      <c r="B6" t="s">
        <v>20</v>
      </c>
      <c r="F6" s="3">
        <f>F5</f>
        <v>-5000</v>
      </c>
    </row>
  </sheetData>
  <printOptions/>
  <pageMargins left="0.75" right="0.75" top="1" bottom="1" header="0.4921259845" footer="0.4921259845"/>
  <pageSetup fitToHeight="6" fitToWidth="1" horizontalDpi="600" verticalDpi="600" orientation="landscape" paperSize="9" scale="95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8.28125" style="0" customWidth="1"/>
    <col min="3" max="3" width="31.00390625" style="0" customWidth="1"/>
    <col min="4" max="4" width="12.28125" style="0" bestFit="1" customWidth="1"/>
    <col min="5" max="5" width="17.140625" style="0" customWidth="1"/>
    <col min="6" max="6" width="15.8515625" style="0" customWidth="1"/>
    <col min="7" max="7" width="27.710937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spans="1:3" ht="12.75">
      <c r="A3" s="7" t="s">
        <v>30</v>
      </c>
      <c r="B3" s="5"/>
      <c r="C3" s="6"/>
    </row>
    <row r="4" spans="1:8" ht="12.75">
      <c r="A4" t="str">
        <f>LEFT(H4,5)</f>
        <v>40500</v>
      </c>
      <c r="B4" t="str">
        <f>MID(H4,SEARCH(".",H4)+1,6)</f>
        <v>100000</v>
      </c>
      <c r="C4" s="2" t="s">
        <v>29</v>
      </c>
      <c r="D4" s="3">
        <v>0</v>
      </c>
      <c r="E4" s="3">
        <v>5000</v>
      </c>
      <c r="F4" s="3">
        <f aca="true" t="shared" si="0" ref="F4:F9">D4-E4</f>
        <v>-5000</v>
      </c>
      <c r="H4" s="1" t="s">
        <v>25</v>
      </c>
    </row>
    <row r="5" spans="1:8" ht="12.75">
      <c r="A5" t="str">
        <f>LEFT(H5,5)</f>
        <v>40500</v>
      </c>
      <c r="B5" t="str">
        <f>MID(H5,SEARCH(".",H5)+1,6)</f>
        <v>260000</v>
      </c>
      <c r="C5" s="2" t="s">
        <v>9</v>
      </c>
      <c r="D5" s="3">
        <v>0</v>
      </c>
      <c r="E5" s="3">
        <v>1500</v>
      </c>
      <c r="F5" s="3">
        <f t="shared" si="0"/>
        <v>-1500</v>
      </c>
      <c r="H5" s="1" t="s">
        <v>26</v>
      </c>
    </row>
    <row r="6" spans="2:8" ht="12.75">
      <c r="B6" t="s">
        <v>19</v>
      </c>
      <c r="D6" s="3"/>
      <c r="E6" s="3"/>
      <c r="F6" s="3">
        <f>SUM(F4:F5)</f>
        <v>-6500</v>
      </c>
      <c r="H6" s="1"/>
    </row>
    <row r="7" spans="4:8" ht="12.75">
      <c r="D7" s="3"/>
      <c r="E7" s="3"/>
      <c r="F7" s="3"/>
      <c r="H7" s="1"/>
    </row>
    <row r="8" spans="1:8" ht="12.75">
      <c r="A8" t="str">
        <f>LEFT(H8,5)</f>
        <v>40500</v>
      </c>
      <c r="B8" t="str">
        <f>MID(H8,SEARCH(".",H8)+1,6)</f>
        <v>651000</v>
      </c>
      <c r="C8" s="2" t="s">
        <v>13</v>
      </c>
      <c r="D8" s="3">
        <v>700</v>
      </c>
      <c r="E8" s="3">
        <v>3700</v>
      </c>
      <c r="F8" s="3">
        <f t="shared" si="0"/>
        <v>-3000</v>
      </c>
      <c r="G8" s="3" t="s">
        <v>22</v>
      </c>
      <c r="H8" s="1" t="s">
        <v>27</v>
      </c>
    </row>
    <row r="9" spans="1:8" ht="12.75">
      <c r="A9" t="str">
        <f>LEFT(H9,5)</f>
        <v>40500</v>
      </c>
      <c r="B9" t="str">
        <f>MID(H9,SEARCH(".",H9)+1,6)</f>
        <v>653000</v>
      </c>
      <c r="C9" s="2" t="s">
        <v>14</v>
      </c>
      <c r="D9" s="3">
        <v>0</v>
      </c>
      <c r="E9" s="3">
        <v>100</v>
      </c>
      <c r="F9" s="3">
        <f t="shared" si="0"/>
        <v>-100</v>
      </c>
      <c r="H9" s="1" t="s">
        <v>28</v>
      </c>
    </row>
    <row r="10" spans="2:6" ht="12.75">
      <c r="B10" t="s">
        <v>21</v>
      </c>
      <c r="F10" s="3">
        <f>SUM(F8:F9)</f>
        <v>-3100</v>
      </c>
    </row>
    <row r="11" spans="2:6" ht="12.75">
      <c r="B11" t="s">
        <v>19</v>
      </c>
      <c r="F11" s="3">
        <f>F6</f>
        <v>-6500</v>
      </c>
    </row>
    <row r="12" spans="2:6" ht="12.75">
      <c r="B12" t="s">
        <v>20</v>
      </c>
      <c r="F12" s="3">
        <f>F10-F11</f>
        <v>3400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78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3" customWidth="1"/>
    <col min="2" max="2" width="8.57421875" style="13" customWidth="1"/>
    <col min="3" max="3" width="49.28125" style="9" bestFit="1" customWidth="1"/>
    <col min="4" max="4" width="14.421875" style="0" bestFit="1" customWidth="1"/>
    <col min="5" max="5" width="15.7109375" style="0" bestFit="1" customWidth="1"/>
    <col min="6" max="6" width="15.57421875" style="0" bestFit="1" customWidth="1"/>
    <col min="7" max="7" width="51.7109375" style="0" bestFit="1" customWidth="1"/>
    <col min="8" max="8" width="0" style="0" hidden="1" customWidth="1"/>
  </cols>
  <sheetData>
    <row r="2" spans="1:7" ht="12.75">
      <c r="A2" s="14" t="s">
        <v>0</v>
      </c>
      <c r="B2" s="15"/>
      <c r="C2" s="10" t="s">
        <v>1</v>
      </c>
      <c r="D2" t="s">
        <v>11</v>
      </c>
      <c r="E2" t="s">
        <v>10</v>
      </c>
      <c r="F2" t="s">
        <v>24</v>
      </c>
      <c r="G2" t="s">
        <v>18</v>
      </c>
    </row>
    <row r="3" spans="1:3" ht="12.75">
      <c r="A3" s="12" t="s">
        <v>32</v>
      </c>
      <c r="B3" s="15"/>
      <c r="C3" s="10"/>
    </row>
    <row r="4" spans="1:8" ht="12.75">
      <c r="A4" s="13" t="str">
        <f>LEFT(H4,5)</f>
        <v>41001</v>
      </c>
      <c r="B4" s="13" t="str">
        <f>MID(H4,SEARCH(".",H4)+1,6)</f>
        <v>161000</v>
      </c>
      <c r="C4" s="11" t="s">
        <v>77</v>
      </c>
      <c r="D4" s="3">
        <v>25000</v>
      </c>
      <c r="E4" s="3">
        <v>6000</v>
      </c>
      <c r="F4" s="3">
        <f aca="true" t="shared" si="0" ref="F4:F75">D4-E4</f>
        <v>19000</v>
      </c>
      <c r="H4" s="1" t="s">
        <v>33</v>
      </c>
    </row>
    <row r="5" spans="1:8" ht="12.75">
      <c r="A5" s="13" t="str">
        <f aca="true" t="shared" si="1" ref="A5:A75">LEFT(H5,5)</f>
        <v>41001</v>
      </c>
      <c r="B5" s="13" t="str">
        <f aca="true" t="shared" si="2" ref="B5:B75">MID(H5,SEARCH(".",H5)+1,6)</f>
        <v>162000</v>
      </c>
      <c r="C5" s="11" t="s">
        <v>78</v>
      </c>
      <c r="D5" s="3">
        <v>450000</v>
      </c>
      <c r="E5" s="3">
        <v>76000</v>
      </c>
      <c r="F5" s="3">
        <f t="shared" si="0"/>
        <v>374000</v>
      </c>
      <c r="G5" t="s">
        <v>86</v>
      </c>
      <c r="H5" s="1" t="s">
        <v>34</v>
      </c>
    </row>
    <row r="6" spans="1:8" ht="12.75">
      <c r="A6" s="13" t="str">
        <f t="shared" si="1"/>
        <v>41001</v>
      </c>
      <c r="B6" s="13" t="str">
        <f t="shared" si="2"/>
        <v>171000</v>
      </c>
      <c r="C6" s="11" t="s">
        <v>79</v>
      </c>
      <c r="D6" s="3">
        <v>150000</v>
      </c>
      <c r="E6" s="3">
        <v>0</v>
      </c>
      <c r="F6" s="3">
        <f t="shared" si="0"/>
        <v>150000</v>
      </c>
      <c r="G6" t="s">
        <v>410</v>
      </c>
      <c r="H6" s="1" t="s">
        <v>35</v>
      </c>
    </row>
    <row r="7" spans="1:8" ht="12.75">
      <c r="A7" s="28">
        <v>41001</v>
      </c>
      <c r="B7" s="28">
        <v>174000</v>
      </c>
      <c r="C7" t="s">
        <v>409</v>
      </c>
      <c r="D7" s="3">
        <v>350000</v>
      </c>
      <c r="E7" s="3"/>
      <c r="F7" s="3">
        <f t="shared" si="0"/>
        <v>350000</v>
      </c>
      <c r="G7" t="s">
        <v>411</v>
      </c>
      <c r="H7" s="1"/>
    </row>
    <row r="8" spans="1:8" ht="25.5">
      <c r="A8" s="13" t="str">
        <f t="shared" si="1"/>
        <v>41001</v>
      </c>
      <c r="B8" s="13" t="str">
        <f t="shared" si="2"/>
        <v>243000</v>
      </c>
      <c r="C8" s="11" t="s">
        <v>80</v>
      </c>
      <c r="D8" s="3">
        <v>200000</v>
      </c>
      <c r="E8" s="3">
        <v>55000</v>
      </c>
      <c r="F8" s="3">
        <f t="shared" si="0"/>
        <v>145000</v>
      </c>
      <c r="G8" t="s">
        <v>87</v>
      </c>
      <c r="H8" s="1" t="s">
        <v>36</v>
      </c>
    </row>
    <row r="9" spans="1:8" ht="25.5">
      <c r="A9" s="13" t="str">
        <f t="shared" si="1"/>
        <v>41001</v>
      </c>
      <c r="B9" s="13" t="str">
        <f t="shared" si="2"/>
        <v>245000</v>
      </c>
      <c r="C9" s="11" t="s">
        <v>81</v>
      </c>
      <c r="D9" s="3">
        <v>400000</v>
      </c>
      <c r="E9" s="3">
        <v>130000</v>
      </c>
      <c r="F9" s="3">
        <f t="shared" si="0"/>
        <v>270000</v>
      </c>
      <c r="G9" t="s">
        <v>87</v>
      </c>
      <c r="H9" s="1" t="s">
        <v>37</v>
      </c>
    </row>
    <row r="10" spans="1:8" ht="25.5">
      <c r="A10" s="13" t="str">
        <f t="shared" si="1"/>
        <v>41001</v>
      </c>
      <c r="B10" s="13" t="str">
        <f t="shared" si="2"/>
        <v>247000</v>
      </c>
      <c r="C10" s="11" t="s">
        <v>82</v>
      </c>
      <c r="D10" s="3">
        <v>112000</v>
      </c>
      <c r="E10" s="3">
        <v>1000</v>
      </c>
      <c r="F10" s="3">
        <f t="shared" si="0"/>
        <v>111000</v>
      </c>
      <c r="G10" t="s">
        <v>99</v>
      </c>
      <c r="H10" s="1" t="s">
        <v>38</v>
      </c>
    </row>
    <row r="11" spans="1:8" ht="25.5">
      <c r="A11" s="13" t="str">
        <f t="shared" si="1"/>
        <v>41001</v>
      </c>
      <c r="B11" s="13" t="str">
        <f t="shared" si="2"/>
        <v>249000</v>
      </c>
      <c r="C11" s="11" t="s">
        <v>83</v>
      </c>
      <c r="D11" s="3">
        <v>340000</v>
      </c>
      <c r="E11" s="3">
        <v>32500</v>
      </c>
      <c r="F11" s="3">
        <f t="shared" si="0"/>
        <v>307500</v>
      </c>
      <c r="G11" t="s">
        <v>87</v>
      </c>
      <c r="H11" s="1" t="s">
        <v>39</v>
      </c>
    </row>
    <row r="12" spans="2:8" ht="12.75">
      <c r="B12" s="13" t="s">
        <v>19</v>
      </c>
      <c r="F12" s="3">
        <f>SUM(F4:F11)</f>
        <v>1726500</v>
      </c>
      <c r="H12" s="1"/>
    </row>
    <row r="13" spans="6:8" ht="12.75">
      <c r="F13" s="3"/>
      <c r="H13" s="1"/>
    </row>
    <row r="14" spans="1:8" ht="12.75">
      <c r="A14" s="13" t="str">
        <f t="shared" si="1"/>
        <v>41001</v>
      </c>
      <c r="B14" s="13" t="str">
        <f t="shared" si="2"/>
        <v>672000</v>
      </c>
      <c r="C14" s="2" t="s">
        <v>84</v>
      </c>
      <c r="D14" s="3">
        <v>0</v>
      </c>
      <c r="E14" s="3">
        <v>24500</v>
      </c>
      <c r="F14" s="3">
        <f t="shared" si="0"/>
        <v>-24500</v>
      </c>
      <c r="G14" t="s">
        <v>90</v>
      </c>
      <c r="H14" s="1" t="s">
        <v>40</v>
      </c>
    </row>
    <row r="15" spans="1:8" ht="12.75">
      <c r="A15" s="13" t="str">
        <f t="shared" si="1"/>
        <v>41001</v>
      </c>
      <c r="B15" s="13" t="str">
        <f t="shared" si="2"/>
        <v>672100</v>
      </c>
      <c r="C15" s="2" t="s">
        <v>85</v>
      </c>
      <c r="D15" s="3">
        <v>450000</v>
      </c>
      <c r="E15" s="3">
        <v>750000</v>
      </c>
      <c r="F15" s="3">
        <f t="shared" si="0"/>
        <v>-300000</v>
      </c>
      <c r="G15" t="s">
        <v>22</v>
      </c>
      <c r="H15" s="1" t="s">
        <v>41</v>
      </c>
    </row>
    <row r="16" spans="1:8" ht="25.5">
      <c r="A16" s="13" t="str">
        <f t="shared" si="1"/>
        <v>41001</v>
      </c>
      <c r="B16" s="13" t="str">
        <f t="shared" si="2"/>
        <v>730000</v>
      </c>
      <c r="C16" s="11" t="s">
        <v>111</v>
      </c>
      <c r="D16" s="3">
        <v>900000</v>
      </c>
      <c r="E16" s="3">
        <v>2250000</v>
      </c>
      <c r="F16" s="3">
        <f t="shared" si="0"/>
        <v>-1350000</v>
      </c>
      <c r="G16" t="s">
        <v>88</v>
      </c>
      <c r="H16" s="1" t="s">
        <v>42</v>
      </c>
    </row>
    <row r="17" spans="1:8" ht="25.5">
      <c r="A17" s="13" t="str">
        <f t="shared" si="1"/>
        <v>41001</v>
      </c>
      <c r="B17" s="13" t="str">
        <f t="shared" si="2"/>
        <v>730100</v>
      </c>
      <c r="C17" s="11" t="s">
        <v>106</v>
      </c>
      <c r="D17" s="3">
        <v>200000</v>
      </c>
      <c r="E17" s="3">
        <v>41000</v>
      </c>
      <c r="F17" s="3">
        <f t="shared" si="0"/>
        <v>159000</v>
      </c>
      <c r="H17" s="1" t="s">
        <v>43</v>
      </c>
    </row>
    <row r="18" spans="1:8" ht="25.5">
      <c r="A18" s="13" t="str">
        <f t="shared" si="1"/>
        <v>41001</v>
      </c>
      <c r="B18" s="13" t="str">
        <f t="shared" si="2"/>
        <v>730101</v>
      </c>
      <c r="C18" s="11" t="s">
        <v>108</v>
      </c>
      <c r="D18" s="3">
        <v>3000</v>
      </c>
      <c r="E18" s="3">
        <v>0</v>
      </c>
      <c r="F18" s="3">
        <f t="shared" si="0"/>
        <v>3000</v>
      </c>
      <c r="H18" s="1" t="s">
        <v>44</v>
      </c>
    </row>
    <row r="19" spans="1:8" ht="25.5">
      <c r="A19" s="13" t="str">
        <f t="shared" si="1"/>
        <v>41001</v>
      </c>
      <c r="B19" s="13" t="str">
        <f t="shared" si="2"/>
        <v>730200</v>
      </c>
      <c r="C19" s="11" t="s">
        <v>109</v>
      </c>
      <c r="D19" s="3">
        <v>100000</v>
      </c>
      <c r="E19" s="3">
        <v>17000</v>
      </c>
      <c r="F19" s="3">
        <f t="shared" si="0"/>
        <v>83000</v>
      </c>
      <c r="H19" s="1" t="s">
        <v>45</v>
      </c>
    </row>
    <row r="20" spans="1:8" ht="25.5">
      <c r="A20" s="13" t="str">
        <f t="shared" si="1"/>
        <v>41001</v>
      </c>
      <c r="B20" s="13" t="str">
        <f t="shared" si="2"/>
        <v>730500</v>
      </c>
      <c r="C20" s="11" t="s">
        <v>110</v>
      </c>
      <c r="D20" s="3">
        <v>500000</v>
      </c>
      <c r="E20" s="3">
        <v>37000</v>
      </c>
      <c r="F20" s="3">
        <f t="shared" si="0"/>
        <v>463000</v>
      </c>
      <c r="H20" s="1" t="s">
        <v>46</v>
      </c>
    </row>
    <row r="21" spans="1:8" ht="25.5">
      <c r="A21" s="13" t="str">
        <f t="shared" si="1"/>
        <v>41001</v>
      </c>
      <c r="B21" s="13" t="str">
        <f t="shared" si="2"/>
        <v>740000</v>
      </c>
      <c r="C21" s="11" t="s">
        <v>112</v>
      </c>
      <c r="D21" s="3">
        <v>45000</v>
      </c>
      <c r="E21" s="3">
        <v>7000</v>
      </c>
      <c r="F21" s="3">
        <f t="shared" si="0"/>
        <v>38000</v>
      </c>
      <c r="G21" s="3" t="s">
        <v>22</v>
      </c>
      <c r="H21" s="1" t="s">
        <v>47</v>
      </c>
    </row>
    <row r="22" spans="2:8" ht="12.75">
      <c r="B22" t="s">
        <v>21</v>
      </c>
      <c r="D22" s="3"/>
      <c r="E22" s="3"/>
      <c r="F22" s="3">
        <f>SUM(F14:F21)</f>
        <v>-928500</v>
      </c>
      <c r="H22" s="1"/>
    </row>
    <row r="23" spans="2:8" ht="12.75">
      <c r="B23" t="s">
        <v>19</v>
      </c>
      <c r="D23" s="3"/>
      <c r="E23" s="3"/>
      <c r="F23" s="3">
        <f>F12</f>
        <v>1726500</v>
      </c>
      <c r="H23" s="1"/>
    </row>
    <row r="24" spans="2:8" ht="12.75">
      <c r="B24" t="s">
        <v>20</v>
      </c>
      <c r="D24" s="3"/>
      <c r="E24" s="3"/>
      <c r="F24" s="3">
        <f>F22-F23</f>
        <v>-2655000</v>
      </c>
      <c r="H24" s="1"/>
    </row>
    <row r="25" spans="4:8" ht="12.75">
      <c r="D25" s="3"/>
      <c r="E25" s="3"/>
      <c r="F25" s="3"/>
      <c r="H25" s="1"/>
    </row>
    <row r="26" spans="1:8" ht="12.75">
      <c r="A26" s="8" t="s">
        <v>100</v>
      </c>
      <c r="D26" s="3"/>
      <c r="E26" s="3"/>
      <c r="F26" s="3"/>
      <c r="H26" s="1"/>
    </row>
    <row r="27" spans="1:8" ht="25.5">
      <c r="A27" s="13" t="str">
        <f t="shared" si="1"/>
        <v>41002</v>
      </c>
      <c r="B27" s="13" t="str">
        <f t="shared" si="2"/>
        <v>245000</v>
      </c>
      <c r="C27" s="11" t="s">
        <v>81</v>
      </c>
      <c r="D27" s="3">
        <v>70000</v>
      </c>
      <c r="E27" s="3">
        <v>17000</v>
      </c>
      <c r="F27" s="3">
        <f t="shared" si="0"/>
        <v>53000</v>
      </c>
      <c r="G27" s="16" t="s">
        <v>23</v>
      </c>
      <c r="H27" s="1" t="s">
        <v>48</v>
      </c>
    </row>
    <row r="28" spans="1:8" ht="25.5">
      <c r="A28" s="13" t="str">
        <f t="shared" si="1"/>
        <v>41002</v>
      </c>
      <c r="B28" s="13" t="str">
        <f t="shared" si="2"/>
        <v>249000</v>
      </c>
      <c r="C28" s="11" t="s">
        <v>83</v>
      </c>
      <c r="D28" s="3">
        <v>17000</v>
      </c>
      <c r="E28" s="3">
        <v>1500</v>
      </c>
      <c r="F28" s="3">
        <f t="shared" si="0"/>
        <v>15500</v>
      </c>
      <c r="G28" s="16" t="s">
        <v>23</v>
      </c>
      <c r="H28" s="1" t="s">
        <v>49</v>
      </c>
    </row>
    <row r="29" spans="2:8" ht="12.75">
      <c r="B29" s="13" t="s">
        <v>19</v>
      </c>
      <c r="C29" s="11"/>
      <c r="D29" s="3"/>
      <c r="E29" s="3"/>
      <c r="F29" s="3">
        <f>SUM(F27:F28)</f>
        <v>68500</v>
      </c>
      <c r="G29" s="16"/>
      <c r="H29" s="1"/>
    </row>
    <row r="30" spans="3:8" ht="12.75">
      <c r="C30" s="11"/>
      <c r="D30" s="3"/>
      <c r="E30" s="3"/>
      <c r="F30" s="3"/>
      <c r="G30" s="16"/>
      <c r="H30" s="1"/>
    </row>
    <row r="31" spans="1:8" ht="12.75">
      <c r="A31" s="13" t="str">
        <f t="shared" si="1"/>
        <v>41002</v>
      </c>
      <c r="B31" s="13" t="str">
        <f t="shared" si="2"/>
        <v>672000</v>
      </c>
      <c r="C31" s="11" t="s">
        <v>104</v>
      </c>
      <c r="D31" s="3">
        <v>0</v>
      </c>
      <c r="E31" s="3">
        <v>4000</v>
      </c>
      <c r="F31" s="3">
        <f t="shared" si="0"/>
        <v>-4000</v>
      </c>
      <c r="G31" t="s">
        <v>90</v>
      </c>
      <c r="H31" s="1" t="s">
        <v>50</v>
      </c>
    </row>
    <row r="32" spans="1:8" ht="12.75">
      <c r="A32" s="13" t="str">
        <f t="shared" si="1"/>
        <v>41002</v>
      </c>
      <c r="B32" s="13" t="str">
        <f t="shared" si="2"/>
        <v>672100</v>
      </c>
      <c r="C32" s="11" t="s">
        <v>105</v>
      </c>
      <c r="D32" s="3">
        <v>0</v>
      </c>
      <c r="E32" s="3">
        <v>10000</v>
      </c>
      <c r="F32" s="3">
        <f t="shared" si="0"/>
        <v>-10000</v>
      </c>
      <c r="G32" t="s">
        <v>91</v>
      </c>
      <c r="H32" s="1" t="s">
        <v>51</v>
      </c>
    </row>
    <row r="33" spans="1:8" ht="12.75">
      <c r="A33" s="13" t="str">
        <f t="shared" si="1"/>
        <v>41002</v>
      </c>
      <c r="B33" s="13" t="str">
        <f t="shared" si="2"/>
        <v>730000</v>
      </c>
      <c r="C33" s="11" t="s">
        <v>107</v>
      </c>
      <c r="D33" s="3">
        <v>100000</v>
      </c>
      <c r="E33" s="3">
        <v>300000</v>
      </c>
      <c r="F33" s="3">
        <f t="shared" si="0"/>
        <v>-200000</v>
      </c>
      <c r="G33" t="s">
        <v>89</v>
      </c>
      <c r="H33" s="1" t="s">
        <v>52</v>
      </c>
    </row>
    <row r="34" spans="1:8" ht="25.5">
      <c r="A34" s="13" t="str">
        <f t="shared" si="1"/>
        <v>41002</v>
      </c>
      <c r="B34" s="13" t="str">
        <f t="shared" si="2"/>
        <v>730100</v>
      </c>
      <c r="C34" s="11" t="s">
        <v>106</v>
      </c>
      <c r="D34" s="3">
        <v>20000</v>
      </c>
      <c r="E34" s="3">
        <v>0</v>
      </c>
      <c r="F34" s="3">
        <f t="shared" si="0"/>
        <v>20000</v>
      </c>
      <c r="H34" s="1" t="s">
        <v>53</v>
      </c>
    </row>
    <row r="35" spans="1:8" ht="25.5">
      <c r="A35" s="13" t="str">
        <f t="shared" si="1"/>
        <v>41002</v>
      </c>
      <c r="B35" s="13" t="str">
        <f t="shared" si="2"/>
        <v>730500</v>
      </c>
      <c r="C35" s="11" t="s">
        <v>110</v>
      </c>
      <c r="D35" s="3">
        <v>55000</v>
      </c>
      <c r="E35" s="3"/>
      <c r="F35" s="3">
        <f t="shared" si="0"/>
        <v>55000</v>
      </c>
      <c r="G35" s="17" t="s">
        <v>92</v>
      </c>
      <c r="H35" s="1" t="s">
        <v>54</v>
      </c>
    </row>
    <row r="36" spans="1:8" ht="25.5">
      <c r="A36" s="13" t="str">
        <f t="shared" si="1"/>
        <v>41002</v>
      </c>
      <c r="B36" s="13" t="str">
        <f t="shared" si="2"/>
        <v>783100</v>
      </c>
      <c r="C36" s="11" t="s">
        <v>106</v>
      </c>
      <c r="D36" s="3">
        <v>0</v>
      </c>
      <c r="E36" s="3">
        <v>5000</v>
      </c>
      <c r="F36" s="3">
        <f t="shared" si="0"/>
        <v>-5000</v>
      </c>
      <c r="H36" s="1" t="s">
        <v>55</v>
      </c>
    </row>
    <row r="37" spans="1:8" ht="25.5">
      <c r="A37" s="13" t="str">
        <f t="shared" si="1"/>
        <v>41002</v>
      </c>
      <c r="B37" s="13" t="str">
        <f t="shared" si="2"/>
        <v>783200</v>
      </c>
      <c r="C37" s="11" t="s">
        <v>109</v>
      </c>
      <c r="D37" s="3">
        <v>0</v>
      </c>
      <c r="E37" s="3">
        <v>1000</v>
      </c>
      <c r="F37" s="3">
        <f t="shared" si="0"/>
        <v>-1000</v>
      </c>
      <c r="H37" s="1" t="s">
        <v>56</v>
      </c>
    </row>
    <row r="38" spans="2:8" ht="12.75">
      <c r="B38" t="s">
        <v>21</v>
      </c>
      <c r="D38" s="3"/>
      <c r="E38" s="3"/>
      <c r="F38" s="3">
        <f>SUM(F31:F37)</f>
        <v>-145000</v>
      </c>
      <c r="H38" s="1"/>
    </row>
    <row r="39" spans="2:8" ht="12.75">
      <c r="B39" t="s">
        <v>19</v>
      </c>
      <c r="D39" s="3"/>
      <c r="E39" s="3"/>
      <c r="F39" s="3">
        <f>F29</f>
        <v>68500</v>
      </c>
      <c r="H39" s="1"/>
    </row>
    <row r="40" spans="2:8" ht="12.75">
      <c r="B40" t="s">
        <v>20</v>
      </c>
      <c r="D40" s="3"/>
      <c r="E40" s="3"/>
      <c r="F40" s="3">
        <f>F38-F39</f>
        <v>-213500</v>
      </c>
      <c r="H40" s="1"/>
    </row>
    <row r="41" spans="4:8" ht="12.75">
      <c r="D41" s="3"/>
      <c r="E41" s="3"/>
      <c r="F41" s="3"/>
      <c r="H41" s="1"/>
    </row>
    <row r="42" spans="1:8" ht="12.75">
      <c r="A42" s="8" t="s">
        <v>101</v>
      </c>
      <c r="D42" s="3"/>
      <c r="E42" s="3"/>
      <c r="F42" s="3"/>
      <c r="H42" s="1"/>
    </row>
    <row r="43" spans="1:8" ht="25.5">
      <c r="A43" s="13" t="str">
        <f t="shared" si="1"/>
        <v>41004</v>
      </c>
      <c r="B43" s="13" t="str">
        <f t="shared" si="2"/>
        <v>730000</v>
      </c>
      <c r="C43" s="11" t="s">
        <v>113</v>
      </c>
      <c r="D43" s="3">
        <v>10000</v>
      </c>
      <c r="E43" s="3">
        <v>0</v>
      </c>
      <c r="F43" s="3">
        <f t="shared" si="0"/>
        <v>10000</v>
      </c>
      <c r="G43" t="s">
        <v>93</v>
      </c>
      <c r="H43" s="1" t="s">
        <v>57</v>
      </c>
    </row>
    <row r="44" spans="1:8" ht="25.5">
      <c r="A44" s="13" t="str">
        <f t="shared" si="1"/>
        <v>41004</v>
      </c>
      <c r="B44" s="13" t="str">
        <f t="shared" si="2"/>
        <v>730100</v>
      </c>
      <c r="C44" s="11" t="s">
        <v>106</v>
      </c>
      <c r="D44" s="3">
        <v>1000</v>
      </c>
      <c r="E44" s="3">
        <v>0</v>
      </c>
      <c r="F44" s="3">
        <f t="shared" si="0"/>
        <v>1000</v>
      </c>
      <c r="H44" s="1" t="s">
        <v>58</v>
      </c>
    </row>
    <row r="45" spans="2:8" ht="12.75">
      <c r="B45" t="s">
        <v>21</v>
      </c>
      <c r="D45" s="3"/>
      <c r="E45" s="3"/>
      <c r="F45" s="3">
        <f>SUM(F43:F44)</f>
        <v>11000</v>
      </c>
      <c r="H45" s="1"/>
    </row>
    <row r="46" spans="2:8" ht="12.75">
      <c r="B46" t="s">
        <v>20</v>
      </c>
      <c r="D46" s="3"/>
      <c r="E46" s="3"/>
      <c r="F46" s="3">
        <f>F45</f>
        <v>11000</v>
      </c>
      <c r="H46" s="1"/>
    </row>
    <row r="47" spans="4:8" ht="12.75">
      <c r="D47" s="3"/>
      <c r="E47" s="3"/>
      <c r="F47" s="3"/>
      <c r="H47" s="1"/>
    </row>
    <row r="48" spans="1:8" ht="12.75">
      <c r="A48" s="8" t="s">
        <v>102</v>
      </c>
      <c r="D48" s="3"/>
      <c r="E48" s="3"/>
      <c r="F48" s="3"/>
      <c r="H48" s="1"/>
    </row>
    <row r="49" spans="1:8" ht="25.5">
      <c r="A49" s="13" t="str">
        <f t="shared" si="1"/>
        <v>41009</v>
      </c>
      <c r="B49" s="13" t="str">
        <f t="shared" si="2"/>
        <v>161012</v>
      </c>
      <c r="C49" s="11" t="s">
        <v>114</v>
      </c>
      <c r="D49" s="3">
        <v>17500</v>
      </c>
      <c r="E49" s="3">
        <v>0</v>
      </c>
      <c r="F49" s="3">
        <f t="shared" si="0"/>
        <v>17500</v>
      </c>
      <c r="H49" s="1" t="s">
        <v>59</v>
      </c>
    </row>
    <row r="50" spans="2:8" ht="12.75">
      <c r="B50" t="s">
        <v>19</v>
      </c>
      <c r="D50" s="3"/>
      <c r="E50" s="3"/>
      <c r="F50" s="3">
        <f>SUM(F49)</f>
        <v>17500</v>
      </c>
      <c r="H50" s="1"/>
    </row>
    <row r="51" spans="4:8" ht="12.75">
      <c r="D51" s="3"/>
      <c r="E51" s="3"/>
      <c r="F51" s="3"/>
      <c r="H51" s="1"/>
    </row>
    <row r="52" spans="1:8" ht="25.5">
      <c r="A52" s="13" t="str">
        <f t="shared" si="1"/>
        <v>41009</v>
      </c>
      <c r="B52" s="13" t="str">
        <f t="shared" si="2"/>
        <v>730012</v>
      </c>
      <c r="C52" s="11" t="s">
        <v>115</v>
      </c>
      <c r="D52" s="3">
        <v>12000</v>
      </c>
      <c r="E52" s="3">
        <v>9000</v>
      </c>
      <c r="F52" s="3">
        <f t="shared" si="0"/>
        <v>3000</v>
      </c>
      <c r="H52" s="1" t="s">
        <v>60</v>
      </c>
    </row>
    <row r="53" spans="1:8" ht="25.5">
      <c r="A53" s="13" t="str">
        <f t="shared" si="1"/>
        <v>41009</v>
      </c>
      <c r="B53" s="13" t="str">
        <f t="shared" si="2"/>
        <v>730112</v>
      </c>
      <c r="C53" s="11" t="s">
        <v>116</v>
      </c>
      <c r="D53" s="3">
        <v>2000</v>
      </c>
      <c r="E53" s="3">
        <v>1100</v>
      </c>
      <c r="F53" s="3">
        <f t="shared" si="0"/>
        <v>900</v>
      </c>
      <c r="H53" s="1" t="s">
        <v>61</v>
      </c>
    </row>
    <row r="54" spans="1:8" ht="25.5">
      <c r="A54" s="13" t="str">
        <f t="shared" si="1"/>
        <v>41009</v>
      </c>
      <c r="B54" s="13" t="str">
        <f t="shared" si="2"/>
        <v>740000</v>
      </c>
      <c r="C54" s="11" t="s">
        <v>112</v>
      </c>
      <c r="D54" s="3">
        <v>25000</v>
      </c>
      <c r="E54" s="3">
        <v>0</v>
      </c>
      <c r="F54" s="3">
        <f t="shared" si="0"/>
        <v>25000</v>
      </c>
      <c r="G54" t="s">
        <v>94</v>
      </c>
      <c r="H54" s="1" t="s">
        <v>62</v>
      </c>
    </row>
    <row r="55" spans="2:8" ht="12.75">
      <c r="B55" t="s">
        <v>21</v>
      </c>
      <c r="D55" s="3"/>
      <c r="E55" s="3"/>
      <c r="F55" s="3">
        <f>SUM(F52:F54)</f>
        <v>28900</v>
      </c>
      <c r="H55" s="1"/>
    </row>
    <row r="56" spans="2:8" ht="12.75">
      <c r="B56" t="s">
        <v>19</v>
      </c>
      <c r="D56" s="3"/>
      <c r="E56" s="3"/>
      <c r="F56" s="3">
        <f>F50</f>
        <v>17500</v>
      </c>
      <c r="H56" s="1"/>
    </row>
    <row r="57" spans="2:8" ht="12.75">
      <c r="B57" t="s">
        <v>20</v>
      </c>
      <c r="D57" s="3"/>
      <c r="E57" s="3"/>
      <c r="F57" s="3">
        <f>F55-F56</f>
        <v>11400</v>
      </c>
      <c r="H57" s="1"/>
    </row>
    <row r="58" spans="4:8" ht="12.75">
      <c r="D58" s="3"/>
      <c r="E58" s="3"/>
      <c r="F58" s="3"/>
      <c r="H58" s="1"/>
    </row>
    <row r="59" spans="1:8" ht="12.75">
      <c r="A59" s="8" t="s">
        <v>103</v>
      </c>
      <c r="D59" s="3"/>
      <c r="E59" s="3"/>
      <c r="F59" s="3"/>
      <c r="H59" s="1"/>
    </row>
    <row r="60" spans="1:8" ht="12.75">
      <c r="A60" s="13" t="str">
        <f t="shared" si="1"/>
        <v>41010</v>
      </c>
      <c r="B60" s="13" t="str">
        <f t="shared" si="2"/>
        <v>161000</v>
      </c>
      <c r="C60" s="2" t="s">
        <v>77</v>
      </c>
      <c r="D60" s="3">
        <v>0</v>
      </c>
      <c r="E60" s="3">
        <v>44000</v>
      </c>
      <c r="F60" s="3">
        <f t="shared" si="0"/>
        <v>-44000</v>
      </c>
      <c r="G60" t="s">
        <v>95</v>
      </c>
      <c r="H60" s="1" t="s">
        <v>63</v>
      </c>
    </row>
    <row r="61" spans="1:8" ht="25.5">
      <c r="A61" s="13" t="str">
        <f t="shared" si="1"/>
        <v>41010</v>
      </c>
      <c r="B61" s="13" t="str">
        <f t="shared" si="2"/>
        <v>161011</v>
      </c>
      <c r="C61" s="11" t="s">
        <v>117</v>
      </c>
      <c r="D61" s="3">
        <v>60000</v>
      </c>
      <c r="E61" s="3">
        <v>0</v>
      </c>
      <c r="F61" s="3">
        <f t="shared" si="0"/>
        <v>60000</v>
      </c>
      <c r="H61" s="1" t="s">
        <v>64</v>
      </c>
    </row>
    <row r="62" spans="1:8" ht="25.5">
      <c r="A62" s="13" t="str">
        <f t="shared" si="1"/>
        <v>41010</v>
      </c>
      <c r="B62" s="13" t="str">
        <f t="shared" si="2"/>
        <v>241000</v>
      </c>
      <c r="C62" s="11" t="s">
        <v>119</v>
      </c>
      <c r="D62" s="3">
        <v>0</v>
      </c>
      <c r="E62" s="3">
        <v>1000</v>
      </c>
      <c r="F62" s="3">
        <f t="shared" si="0"/>
        <v>-1000</v>
      </c>
      <c r="H62" s="1" t="s">
        <v>65</v>
      </c>
    </row>
    <row r="63" spans="1:8" ht="25.5">
      <c r="A63" s="13" t="str">
        <f t="shared" si="1"/>
        <v>41010</v>
      </c>
      <c r="B63" s="13" t="str">
        <f t="shared" si="2"/>
        <v>245000</v>
      </c>
      <c r="C63" s="11" t="s">
        <v>81</v>
      </c>
      <c r="D63" s="3">
        <v>0</v>
      </c>
      <c r="E63" s="3">
        <v>3000</v>
      </c>
      <c r="F63" s="3">
        <f t="shared" si="0"/>
        <v>-3000</v>
      </c>
      <c r="H63" s="1" t="s">
        <v>66</v>
      </c>
    </row>
    <row r="64" spans="1:8" ht="25.5">
      <c r="A64" s="13" t="str">
        <f t="shared" si="1"/>
        <v>41010</v>
      </c>
      <c r="B64" s="13" t="str">
        <f t="shared" si="2"/>
        <v>245011</v>
      </c>
      <c r="C64" s="11" t="s">
        <v>120</v>
      </c>
      <c r="D64" s="3">
        <v>300</v>
      </c>
      <c r="E64" s="3">
        <v>0</v>
      </c>
      <c r="F64" s="3">
        <f t="shared" si="0"/>
        <v>300</v>
      </c>
      <c r="H64" s="1" t="s">
        <v>67</v>
      </c>
    </row>
    <row r="65" spans="1:8" ht="25.5">
      <c r="A65" s="13" t="str">
        <f t="shared" si="1"/>
        <v>41010</v>
      </c>
      <c r="B65" s="13" t="str">
        <f t="shared" si="2"/>
        <v>249000</v>
      </c>
      <c r="C65" s="11" t="s">
        <v>83</v>
      </c>
      <c r="D65" s="3">
        <v>0</v>
      </c>
      <c r="E65" s="3">
        <v>2000</v>
      </c>
      <c r="F65" s="3">
        <f t="shared" si="0"/>
        <v>-2000</v>
      </c>
      <c r="H65" s="1" t="s">
        <v>68</v>
      </c>
    </row>
    <row r="66" spans="1:8" ht="25.5">
      <c r="A66" s="13" t="str">
        <f t="shared" si="1"/>
        <v>41010</v>
      </c>
      <c r="B66" s="13" t="str">
        <f t="shared" si="2"/>
        <v>249011</v>
      </c>
      <c r="C66" s="11" t="s">
        <v>121</v>
      </c>
      <c r="D66" s="3">
        <v>1000</v>
      </c>
      <c r="E66" s="3">
        <v>50000</v>
      </c>
      <c r="F66" s="3">
        <f t="shared" si="0"/>
        <v>-49000</v>
      </c>
      <c r="H66" s="1" t="s">
        <v>69</v>
      </c>
    </row>
    <row r="67" spans="2:8" ht="12.75">
      <c r="B67" t="s">
        <v>19</v>
      </c>
      <c r="D67" s="3"/>
      <c r="E67" s="3"/>
      <c r="F67" s="3">
        <f>SUM(F60:F66)</f>
        <v>-38700</v>
      </c>
      <c r="H67" s="1"/>
    </row>
    <row r="68" spans="4:8" ht="12.75">
      <c r="D68" s="3"/>
      <c r="E68" s="3"/>
      <c r="F68" s="3"/>
      <c r="H68" s="1"/>
    </row>
    <row r="69" spans="1:8" ht="25.5">
      <c r="A69" s="13" t="str">
        <f t="shared" si="1"/>
        <v>41010</v>
      </c>
      <c r="B69" s="13" t="str">
        <f t="shared" si="2"/>
        <v>730000</v>
      </c>
      <c r="C69" s="11" t="s">
        <v>122</v>
      </c>
      <c r="D69" s="3">
        <v>0</v>
      </c>
      <c r="E69" s="3">
        <v>84000</v>
      </c>
      <c r="F69" s="3">
        <f t="shared" si="0"/>
        <v>-84000</v>
      </c>
      <c r="G69" t="s">
        <v>96</v>
      </c>
      <c r="H69" s="1" t="s">
        <v>70</v>
      </c>
    </row>
    <row r="70" spans="1:8" ht="25.5">
      <c r="A70" s="13" t="str">
        <f t="shared" si="1"/>
        <v>41010</v>
      </c>
      <c r="B70" s="13" t="str">
        <f t="shared" si="2"/>
        <v>730011</v>
      </c>
      <c r="C70" s="11" t="s">
        <v>115</v>
      </c>
      <c r="D70" s="3">
        <v>1000</v>
      </c>
      <c r="E70" s="3">
        <v>0</v>
      </c>
      <c r="F70" s="3">
        <f t="shared" si="0"/>
        <v>1000</v>
      </c>
      <c r="H70" s="1" t="s">
        <v>71</v>
      </c>
    </row>
    <row r="71" spans="1:8" ht="25.5">
      <c r="A71" s="13" t="str">
        <f t="shared" si="1"/>
        <v>41010</v>
      </c>
      <c r="B71" s="13" t="str">
        <f t="shared" si="2"/>
        <v>730100</v>
      </c>
      <c r="C71" s="11" t="s">
        <v>106</v>
      </c>
      <c r="D71" s="3">
        <v>0</v>
      </c>
      <c r="E71" s="3">
        <v>3000</v>
      </c>
      <c r="F71" s="3">
        <f t="shared" si="0"/>
        <v>-3000</v>
      </c>
      <c r="H71" s="1" t="s">
        <v>72</v>
      </c>
    </row>
    <row r="72" spans="1:8" ht="25.5">
      <c r="A72" s="13" t="str">
        <f t="shared" si="1"/>
        <v>41010</v>
      </c>
      <c r="B72" s="13" t="str">
        <f t="shared" si="2"/>
        <v>730111</v>
      </c>
      <c r="C72" s="11" t="s">
        <v>116</v>
      </c>
      <c r="D72" s="3">
        <v>500</v>
      </c>
      <c r="E72" s="3">
        <v>0</v>
      </c>
      <c r="F72" s="3">
        <f t="shared" si="0"/>
        <v>500</v>
      </c>
      <c r="H72" s="1" t="s">
        <v>73</v>
      </c>
    </row>
    <row r="73" spans="1:8" ht="25.5">
      <c r="A73" s="13" t="str">
        <f t="shared" si="1"/>
        <v>41010</v>
      </c>
      <c r="B73" s="13" t="str">
        <f t="shared" si="2"/>
        <v>730511</v>
      </c>
      <c r="C73" s="11" t="s">
        <v>124</v>
      </c>
      <c r="D73" s="3">
        <v>20000</v>
      </c>
      <c r="E73" s="3">
        <v>0</v>
      </c>
      <c r="F73" s="3">
        <f t="shared" si="0"/>
        <v>20000</v>
      </c>
      <c r="G73" t="s">
        <v>97</v>
      </c>
      <c r="H73" s="1" t="s">
        <v>74</v>
      </c>
    </row>
    <row r="74" spans="1:8" ht="12.75">
      <c r="A74" s="13" t="str">
        <f t="shared" si="1"/>
        <v>41010</v>
      </c>
      <c r="B74" s="13" t="str">
        <f t="shared" si="2"/>
        <v>739000</v>
      </c>
      <c r="C74" s="11" t="s">
        <v>123</v>
      </c>
      <c r="D74" s="3">
        <v>0</v>
      </c>
      <c r="E74" s="3">
        <v>1000</v>
      </c>
      <c r="F74" s="3">
        <f t="shared" si="0"/>
        <v>-1000</v>
      </c>
      <c r="H74" s="1" t="s">
        <v>75</v>
      </c>
    </row>
    <row r="75" spans="1:8" ht="25.5">
      <c r="A75" s="13" t="str">
        <f t="shared" si="1"/>
        <v>41010</v>
      </c>
      <c r="B75" s="13" t="str">
        <f t="shared" si="2"/>
        <v>740000</v>
      </c>
      <c r="C75" s="11" t="s">
        <v>112</v>
      </c>
      <c r="D75" s="3">
        <v>100000</v>
      </c>
      <c r="E75" s="3">
        <v>0</v>
      </c>
      <c r="F75" s="3">
        <f t="shared" si="0"/>
        <v>100000</v>
      </c>
      <c r="G75" t="s">
        <v>98</v>
      </c>
      <c r="H75" s="1" t="s">
        <v>76</v>
      </c>
    </row>
    <row r="76" spans="2:6" ht="12.75">
      <c r="B76" t="s">
        <v>21</v>
      </c>
      <c r="F76" s="3">
        <f>SUM(F69:F75)</f>
        <v>33500</v>
      </c>
    </row>
    <row r="77" spans="2:6" ht="12.75">
      <c r="B77" t="s">
        <v>19</v>
      </c>
      <c r="F77" s="3">
        <f>F67</f>
        <v>-38700</v>
      </c>
    </row>
    <row r="78" spans="2:6" ht="12.75">
      <c r="B78" t="s">
        <v>20</v>
      </c>
      <c r="F78" s="3">
        <f>F76-F77</f>
        <v>72200</v>
      </c>
    </row>
  </sheetData>
  <printOptions/>
  <pageMargins left="0.75" right="0.75" top="1" bottom="1" header="0.4921259845" footer="0.4921259845"/>
  <pageSetup fitToHeight="6" horizontalDpi="600" verticalDpi="600" orientation="landscape" paperSize="9" scale="80" r:id="rId1"/>
  <headerFooter alignWithMargins="0">
    <oddHeader>&amp;LLandkreis Nienburg/Weser / Amt 50
Az.: 50-410-90/2&amp;R10.05.2005</oddHeader>
    <oddFooter>&amp;C&amp;A&amp;RAnl. DS-Nr.: 2005/SGA/004-01</oddFooter>
  </headerFooter>
  <rowBreaks count="2" manualBreakCount="2">
    <brk id="30" max="6" man="1"/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D40">
      <selection activeCell="A51" sqref="A51"/>
    </sheetView>
  </sheetViews>
  <sheetFormatPr defaultColWidth="11.421875" defaultRowHeight="12.75"/>
  <cols>
    <col min="1" max="1" width="5.421875" style="0" customWidth="1"/>
    <col min="2" max="2" width="7.7109375" style="0" customWidth="1"/>
    <col min="3" max="3" width="49.28125" style="0" customWidth="1"/>
    <col min="4" max="4" width="14.421875" style="0" bestFit="1" customWidth="1"/>
    <col min="5" max="5" width="15.7109375" style="0" bestFit="1" customWidth="1"/>
    <col min="6" max="6" width="14.421875" style="0" bestFit="1" customWidth="1"/>
    <col min="7" max="7" width="33.0039062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149</v>
      </c>
    </row>
    <row r="4" spans="1:8" ht="25.5">
      <c r="A4" s="13" t="str">
        <f>LEFT(H4,5)</f>
        <v>41101</v>
      </c>
      <c r="B4" s="13" t="str">
        <f>MID(H4,SEARCH(".",H4)+1,6)</f>
        <v>249000</v>
      </c>
      <c r="C4" s="11" t="s">
        <v>83</v>
      </c>
      <c r="D4" s="3">
        <v>3000</v>
      </c>
      <c r="E4" s="3">
        <v>0</v>
      </c>
      <c r="F4" s="3">
        <f aca="true" t="shared" si="0" ref="F4:F41">D4-E4</f>
        <v>3000</v>
      </c>
      <c r="H4" s="1" t="s">
        <v>125</v>
      </c>
    </row>
    <row r="5" spans="1:8" ht="25.5">
      <c r="A5" s="13" t="str">
        <f aca="true" t="shared" si="1" ref="A5:A41">LEFT(H5,5)</f>
        <v>41101</v>
      </c>
      <c r="B5" s="13" t="str">
        <f aca="true" t="shared" si="2" ref="B5:B41">MID(H5,SEARCH(".",H5)+1,6)</f>
        <v>257000</v>
      </c>
      <c r="C5" s="11" t="s">
        <v>150</v>
      </c>
      <c r="D5" s="3">
        <v>24000</v>
      </c>
      <c r="E5" s="3">
        <v>0</v>
      </c>
      <c r="F5" s="3">
        <f t="shared" si="0"/>
        <v>24000</v>
      </c>
      <c r="H5" s="1" t="s">
        <v>126</v>
      </c>
    </row>
    <row r="6" spans="1:8" ht="12.75">
      <c r="A6" s="13"/>
      <c r="B6" t="s">
        <v>19</v>
      </c>
      <c r="D6" s="3"/>
      <c r="E6" s="3"/>
      <c r="F6" s="3">
        <f>SUM(F4:F5)</f>
        <v>27000</v>
      </c>
      <c r="H6" s="1"/>
    </row>
    <row r="7" spans="1:8" ht="12.75">
      <c r="A7" s="13"/>
      <c r="B7" s="13"/>
      <c r="D7" s="3"/>
      <c r="E7" s="3"/>
      <c r="F7" s="3"/>
      <c r="H7" s="1"/>
    </row>
    <row r="8" spans="1:8" ht="12.75">
      <c r="A8" s="13" t="str">
        <f t="shared" si="1"/>
        <v>41101</v>
      </c>
      <c r="B8" s="13" t="str">
        <f t="shared" si="2"/>
        <v>672000</v>
      </c>
      <c r="C8" s="11" t="s">
        <v>104</v>
      </c>
      <c r="D8" s="3">
        <v>0</v>
      </c>
      <c r="E8" s="3">
        <v>800</v>
      </c>
      <c r="F8" s="3">
        <f t="shared" si="0"/>
        <v>-800</v>
      </c>
      <c r="G8" t="s">
        <v>90</v>
      </c>
      <c r="H8" s="1" t="s">
        <v>127</v>
      </c>
    </row>
    <row r="9" spans="1:8" ht="25.5">
      <c r="A9" s="13" t="str">
        <f t="shared" si="1"/>
        <v>41101</v>
      </c>
      <c r="B9" s="13" t="str">
        <f t="shared" si="2"/>
        <v>731700</v>
      </c>
      <c r="C9" s="11" t="s">
        <v>151</v>
      </c>
      <c r="D9" s="3">
        <v>40000</v>
      </c>
      <c r="E9" s="3">
        <v>30000</v>
      </c>
      <c r="F9" s="3">
        <f t="shared" si="0"/>
        <v>10000</v>
      </c>
      <c r="H9" s="1" t="s">
        <v>128</v>
      </c>
    </row>
    <row r="10" spans="1:8" ht="25.5">
      <c r="A10" s="13" t="str">
        <f t="shared" si="1"/>
        <v>41101</v>
      </c>
      <c r="B10" s="13" t="str">
        <f t="shared" si="2"/>
        <v>731800</v>
      </c>
      <c r="C10" s="11" t="s">
        <v>152</v>
      </c>
      <c r="D10" s="3">
        <v>50000</v>
      </c>
      <c r="E10" s="3">
        <v>45000</v>
      </c>
      <c r="F10" s="3">
        <f t="shared" si="0"/>
        <v>5000</v>
      </c>
      <c r="H10" s="1" t="s">
        <v>129</v>
      </c>
    </row>
    <row r="11" spans="1:8" ht="12.75">
      <c r="A11" s="13" t="str">
        <f t="shared" si="1"/>
        <v>41101</v>
      </c>
      <c r="B11" s="13" t="str">
        <f t="shared" si="2"/>
        <v>731900</v>
      </c>
      <c r="C11" s="11" t="s">
        <v>153</v>
      </c>
      <c r="D11" s="3">
        <v>70000</v>
      </c>
      <c r="E11" s="3">
        <v>65000</v>
      </c>
      <c r="F11" s="3">
        <f t="shared" si="0"/>
        <v>5000</v>
      </c>
      <c r="H11" s="1" t="s">
        <v>130</v>
      </c>
    </row>
    <row r="12" spans="1:8" ht="12.75">
      <c r="A12" s="13" t="str">
        <f t="shared" si="1"/>
        <v>41101</v>
      </c>
      <c r="B12" s="13" t="str">
        <f t="shared" si="2"/>
        <v>732000</v>
      </c>
      <c r="C12" s="11" t="s">
        <v>154</v>
      </c>
      <c r="D12" s="3">
        <v>120000</v>
      </c>
      <c r="E12" s="3">
        <v>160000</v>
      </c>
      <c r="F12" s="3">
        <f t="shared" si="0"/>
        <v>-40000</v>
      </c>
      <c r="H12" s="1" t="s">
        <v>131</v>
      </c>
    </row>
    <row r="13" spans="1:8" ht="25.5">
      <c r="A13" s="13" t="str">
        <f t="shared" si="1"/>
        <v>41101</v>
      </c>
      <c r="B13" s="13" t="str">
        <f t="shared" si="2"/>
        <v>739000</v>
      </c>
      <c r="C13" s="11" t="s">
        <v>155</v>
      </c>
      <c r="D13" s="3">
        <v>20000</v>
      </c>
      <c r="E13" s="3">
        <v>2500</v>
      </c>
      <c r="F13" s="3">
        <f t="shared" si="0"/>
        <v>17500</v>
      </c>
      <c r="H13" s="1" t="s">
        <v>132</v>
      </c>
    </row>
    <row r="14" spans="1:8" ht="12.75">
      <c r="A14" s="13" t="str">
        <f t="shared" si="1"/>
        <v>41101</v>
      </c>
      <c r="B14" s="13" t="str">
        <f t="shared" si="2"/>
        <v>742000</v>
      </c>
      <c r="C14" s="11" t="s">
        <v>156</v>
      </c>
      <c r="D14" s="3">
        <v>45000</v>
      </c>
      <c r="E14" s="3">
        <v>33300</v>
      </c>
      <c r="F14" s="3">
        <f t="shared" si="0"/>
        <v>11700</v>
      </c>
      <c r="H14" s="1" t="s">
        <v>133</v>
      </c>
    </row>
    <row r="15" spans="1:8" ht="25.5">
      <c r="A15" s="13" t="str">
        <f t="shared" si="1"/>
        <v>41101</v>
      </c>
      <c r="B15" s="13" t="str">
        <f t="shared" si="2"/>
        <v>742200</v>
      </c>
      <c r="C15" s="11" t="s">
        <v>157</v>
      </c>
      <c r="D15" s="3">
        <v>20000</v>
      </c>
      <c r="E15" s="3">
        <v>6700</v>
      </c>
      <c r="F15" s="3">
        <f t="shared" si="0"/>
        <v>13300</v>
      </c>
      <c r="H15" s="1" t="s">
        <v>134</v>
      </c>
    </row>
    <row r="16" spans="1:8" ht="12.75">
      <c r="A16" s="13"/>
      <c r="B16" t="s">
        <v>21</v>
      </c>
      <c r="D16" s="3"/>
      <c r="E16" s="3"/>
      <c r="F16" s="3">
        <f>SUM(F8:F15)</f>
        <v>21700</v>
      </c>
      <c r="H16" s="1"/>
    </row>
    <row r="17" spans="1:8" ht="12.75">
      <c r="A17" s="13"/>
      <c r="B17" t="s">
        <v>19</v>
      </c>
      <c r="D17" s="3"/>
      <c r="E17" s="3"/>
      <c r="F17" s="3">
        <f>F6</f>
        <v>27000</v>
      </c>
      <c r="H17" s="1"/>
    </row>
    <row r="18" spans="1:8" ht="12.75">
      <c r="A18" s="13"/>
      <c r="B18" t="s">
        <v>20</v>
      </c>
      <c r="D18" s="3"/>
      <c r="E18" s="3"/>
      <c r="F18" s="3">
        <f>F16-F17</f>
        <v>-5300</v>
      </c>
      <c r="H18" s="1"/>
    </row>
    <row r="19" spans="1:8" ht="12.75">
      <c r="A19" s="13"/>
      <c r="B19" s="13"/>
      <c r="D19" s="3"/>
      <c r="E19" s="3"/>
      <c r="F19" s="3"/>
      <c r="H19" s="1"/>
    </row>
    <row r="20" spans="1:8" ht="12.75">
      <c r="A20" s="8" t="s">
        <v>158</v>
      </c>
      <c r="B20" s="13"/>
      <c r="D20" s="3"/>
      <c r="E20" s="3"/>
      <c r="F20" s="3"/>
      <c r="H20" s="1"/>
    </row>
    <row r="21" spans="1:8" ht="25.5">
      <c r="A21" s="13" t="str">
        <f t="shared" si="1"/>
        <v>41102</v>
      </c>
      <c r="B21" s="13" t="str">
        <f t="shared" si="2"/>
        <v>731700</v>
      </c>
      <c r="C21" s="11" t="s">
        <v>151</v>
      </c>
      <c r="D21" s="3">
        <v>25000</v>
      </c>
      <c r="E21" s="3">
        <v>20000</v>
      </c>
      <c r="F21" s="3">
        <f t="shared" si="0"/>
        <v>5000</v>
      </c>
      <c r="H21" s="1" t="s">
        <v>135</v>
      </c>
    </row>
    <row r="22" spans="1:8" ht="25.5">
      <c r="A22" s="13" t="str">
        <f t="shared" si="1"/>
        <v>41102</v>
      </c>
      <c r="B22" s="13" t="str">
        <f t="shared" si="2"/>
        <v>731800</v>
      </c>
      <c r="C22" s="11" t="s">
        <v>152</v>
      </c>
      <c r="D22" s="3">
        <v>30000</v>
      </c>
      <c r="E22" s="3">
        <v>27000</v>
      </c>
      <c r="F22" s="3">
        <f t="shared" si="0"/>
        <v>3000</v>
      </c>
      <c r="H22" s="1" t="s">
        <v>136</v>
      </c>
    </row>
    <row r="23" spans="1:8" ht="12.75">
      <c r="A23" s="13" t="str">
        <f t="shared" si="1"/>
        <v>41102</v>
      </c>
      <c r="B23" s="13" t="str">
        <f t="shared" si="2"/>
        <v>731900</v>
      </c>
      <c r="C23" s="11" t="s">
        <v>153</v>
      </c>
      <c r="D23" s="3">
        <v>22000</v>
      </c>
      <c r="E23" s="3">
        <v>12000</v>
      </c>
      <c r="F23" s="3">
        <f t="shared" si="0"/>
        <v>10000</v>
      </c>
      <c r="H23" s="1" t="s">
        <v>137</v>
      </c>
    </row>
    <row r="24" spans="1:8" ht="12.75">
      <c r="A24" s="13" t="str">
        <f>LEFT(H24,5)</f>
        <v>41102</v>
      </c>
      <c r="B24" s="13" t="str">
        <f>MID(H24,SEARCH(".",H24)+1,6)</f>
        <v>732000</v>
      </c>
      <c r="C24" s="2" t="s">
        <v>156</v>
      </c>
      <c r="D24" s="3">
        <v>8000</v>
      </c>
      <c r="E24" s="3">
        <v>100</v>
      </c>
      <c r="F24" s="3">
        <f>D24-E24</f>
        <v>7900</v>
      </c>
      <c r="H24" s="1" t="s">
        <v>138</v>
      </c>
    </row>
    <row r="25" spans="1:8" ht="12.75">
      <c r="A25" s="13"/>
      <c r="B25" t="s">
        <v>21</v>
      </c>
      <c r="D25" s="3"/>
      <c r="E25" s="3"/>
      <c r="F25" s="3">
        <f>SUM(F21:F23)</f>
        <v>18000</v>
      </c>
      <c r="H25" s="1"/>
    </row>
    <row r="26" spans="1:8" ht="12.75">
      <c r="A26" s="13"/>
      <c r="B26" t="s">
        <v>20</v>
      </c>
      <c r="D26" s="3"/>
      <c r="E26" s="3"/>
      <c r="F26" s="3">
        <f>F25</f>
        <v>18000</v>
      </c>
      <c r="H26" s="1"/>
    </row>
    <row r="27" spans="1:8" ht="12.75">
      <c r="A27" s="13"/>
      <c r="B27" s="13"/>
      <c r="D27" s="3"/>
      <c r="E27" s="3"/>
      <c r="F27" s="3"/>
      <c r="H27" s="1"/>
    </row>
    <row r="28" ht="12.75">
      <c r="A28" s="8" t="s">
        <v>159</v>
      </c>
    </row>
    <row r="29" spans="1:8" ht="25.5">
      <c r="A29" s="13" t="str">
        <f t="shared" si="1"/>
        <v>41109</v>
      </c>
      <c r="B29" s="13" t="str">
        <f t="shared" si="2"/>
        <v>251000</v>
      </c>
      <c r="C29" s="11" t="s">
        <v>160</v>
      </c>
      <c r="D29" s="3">
        <v>600000</v>
      </c>
      <c r="E29" s="3">
        <v>810000</v>
      </c>
      <c r="F29" s="3">
        <f t="shared" si="0"/>
        <v>-210000</v>
      </c>
      <c r="G29" t="s">
        <v>145</v>
      </c>
      <c r="H29" s="1" t="s">
        <v>139</v>
      </c>
    </row>
    <row r="30" spans="1:8" ht="25.5">
      <c r="A30" s="13" t="str">
        <f t="shared" si="1"/>
        <v>41109</v>
      </c>
      <c r="B30" s="13" t="str">
        <f t="shared" si="2"/>
        <v>253000</v>
      </c>
      <c r="C30" s="11" t="s">
        <v>161</v>
      </c>
      <c r="D30" s="3">
        <v>45000</v>
      </c>
      <c r="E30" s="3">
        <v>16000</v>
      </c>
      <c r="F30" s="3">
        <f t="shared" si="0"/>
        <v>29000</v>
      </c>
      <c r="H30" s="1" t="s">
        <v>140</v>
      </c>
    </row>
    <row r="31" spans="1:8" ht="12.75">
      <c r="A31" s="13"/>
      <c r="B31" t="s">
        <v>19</v>
      </c>
      <c r="D31" s="3"/>
      <c r="E31" s="3"/>
      <c r="F31" s="3">
        <f>SUM(F29:F30)</f>
        <v>-181000</v>
      </c>
      <c r="H31" s="1"/>
    </row>
    <row r="32" spans="1:8" ht="12.75">
      <c r="A32" s="13"/>
      <c r="B32" s="13"/>
      <c r="D32" s="3"/>
      <c r="E32" s="3"/>
      <c r="F32" s="3"/>
      <c r="H32" s="1"/>
    </row>
    <row r="33" spans="1:8" ht="25.5">
      <c r="A33" s="13" t="str">
        <f t="shared" si="1"/>
        <v>41109</v>
      </c>
      <c r="B33" s="13" t="str">
        <f t="shared" si="2"/>
        <v>742000</v>
      </c>
      <c r="C33" s="11" t="s">
        <v>156</v>
      </c>
      <c r="D33" s="3">
        <v>1990000</v>
      </c>
      <c r="E33" s="3">
        <v>3250000</v>
      </c>
      <c r="F33" s="3">
        <f t="shared" si="0"/>
        <v>-1260000</v>
      </c>
      <c r="G33" s="9" t="s">
        <v>146</v>
      </c>
      <c r="H33" s="1" t="s">
        <v>141</v>
      </c>
    </row>
    <row r="34" spans="1:8" ht="25.5">
      <c r="A34" s="13" t="str">
        <f t="shared" si="1"/>
        <v>41109</v>
      </c>
      <c r="B34" s="13" t="str">
        <f t="shared" si="2"/>
        <v>742200</v>
      </c>
      <c r="C34" s="11" t="s">
        <v>157</v>
      </c>
      <c r="D34" s="3">
        <v>1600000</v>
      </c>
      <c r="E34" s="3">
        <v>650000</v>
      </c>
      <c r="F34" s="3">
        <f t="shared" si="0"/>
        <v>950000</v>
      </c>
      <c r="G34" t="s">
        <v>147</v>
      </c>
      <c r="H34" s="1" t="s">
        <v>142</v>
      </c>
    </row>
    <row r="35" spans="1:8" ht="12.75">
      <c r="A35" s="13"/>
      <c r="B35" t="s">
        <v>21</v>
      </c>
      <c r="D35" s="3"/>
      <c r="E35" s="3"/>
      <c r="F35" s="3">
        <f>SUM(F33:F34)</f>
        <v>-310000</v>
      </c>
      <c r="H35" s="1"/>
    </row>
    <row r="36" spans="1:8" ht="12.75">
      <c r="A36" s="13"/>
      <c r="B36" t="s">
        <v>19</v>
      </c>
      <c r="D36" s="3"/>
      <c r="E36" s="3"/>
      <c r="F36" s="3">
        <f>F31</f>
        <v>-181000</v>
      </c>
      <c r="H36" s="1"/>
    </row>
    <row r="37" spans="1:8" ht="12.75">
      <c r="A37" s="13"/>
      <c r="B37" t="s">
        <v>20</v>
      </c>
      <c r="D37" s="3"/>
      <c r="E37" s="3"/>
      <c r="F37" s="3">
        <f>F35-F36</f>
        <v>-129000</v>
      </c>
      <c r="H37" s="1"/>
    </row>
    <row r="38" spans="1:8" ht="12.75">
      <c r="A38" s="13"/>
      <c r="B38" s="13"/>
      <c r="D38" s="3"/>
      <c r="E38" s="3"/>
      <c r="F38" s="3"/>
      <c r="H38" s="1"/>
    </row>
    <row r="39" spans="1:8" ht="12.75">
      <c r="A39" s="8" t="s">
        <v>162</v>
      </c>
      <c r="B39" s="13"/>
      <c r="D39" s="3"/>
      <c r="E39" s="3"/>
      <c r="F39" s="3"/>
      <c r="H39" s="1"/>
    </row>
    <row r="40" spans="1:8" ht="12.75">
      <c r="A40" s="13" t="str">
        <f t="shared" si="1"/>
        <v>41110</v>
      </c>
      <c r="B40" s="13" t="str">
        <f t="shared" si="2"/>
        <v>742000</v>
      </c>
      <c r="C40" s="11" t="s">
        <v>156</v>
      </c>
      <c r="D40" s="3">
        <v>500000</v>
      </c>
      <c r="E40" s="3">
        <v>345000</v>
      </c>
      <c r="F40" s="3">
        <f t="shared" si="0"/>
        <v>155000</v>
      </c>
      <c r="G40" t="s">
        <v>148</v>
      </c>
      <c r="H40" s="1" t="s">
        <v>143</v>
      </c>
    </row>
    <row r="41" spans="1:8" ht="25.5">
      <c r="A41" s="13" t="str">
        <f t="shared" si="1"/>
        <v>41110</v>
      </c>
      <c r="B41" s="13" t="str">
        <f t="shared" si="2"/>
        <v>742200</v>
      </c>
      <c r="C41" s="11" t="s">
        <v>157</v>
      </c>
      <c r="D41" s="3">
        <v>145000</v>
      </c>
      <c r="E41" s="3">
        <v>70000</v>
      </c>
      <c r="F41" s="3">
        <f t="shared" si="0"/>
        <v>75000</v>
      </c>
      <c r="G41" t="s">
        <v>148</v>
      </c>
      <c r="H41" s="1" t="s">
        <v>144</v>
      </c>
    </row>
    <row r="42" spans="2:6" ht="12.75">
      <c r="B42" t="s">
        <v>21</v>
      </c>
      <c r="F42" s="3">
        <f>SUM(F40:F41)</f>
        <v>230000</v>
      </c>
    </row>
    <row r="43" spans="2:6" ht="12.75">
      <c r="B43" t="s">
        <v>20</v>
      </c>
      <c r="F43" s="3">
        <f>F42</f>
        <v>230000</v>
      </c>
    </row>
  </sheetData>
  <printOptions/>
  <pageMargins left="0.75" right="0.75" top="1" bottom="1" header="0.4921259845" footer="0.4921259845"/>
  <pageSetup fitToHeight="6" horizontalDpi="600" verticalDpi="600" orientation="landscape" paperSize="9" scale="94" r:id="rId1"/>
  <headerFooter alignWithMargins="0">
    <oddHeader>&amp;LLandkreis Nienburg/Weser / Amt 50
Az.: 50-410-90/2&amp;R10.05.2005</oddHeader>
    <oddFooter>&amp;C&amp;A&amp;RAnl. DS-Nr.: 2005/SGA/004-01</oddFooter>
  </headerFooter>
  <rowBreaks count="1" manualBreakCount="1">
    <brk id="2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workbookViewId="0" topLeftCell="D48">
      <selection activeCell="G70" sqref="G70"/>
    </sheetView>
  </sheetViews>
  <sheetFormatPr defaultColWidth="11.421875" defaultRowHeight="12.75"/>
  <cols>
    <col min="1" max="1" width="6.00390625" style="0" bestFit="1" customWidth="1"/>
    <col min="2" max="2" width="8.57421875" style="0" customWidth="1"/>
    <col min="3" max="3" width="49.28125" style="0" customWidth="1"/>
    <col min="4" max="4" width="14.421875" style="0" bestFit="1" customWidth="1"/>
    <col min="5" max="5" width="15.7109375" style="0" bestFit="1" customWidth="1"/>
    <col min="6" max="6" width="14.421875" style="0" bestFit="1" customWidth="1"/>
    <col min="7" max="7" width="64.14062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210</v>
      </c>
    </row>
    <row r="4" spans="1:8" ht="12.75">
      <c r="A4" s="13" t="str">
        <f>LEFT(H4,5)</f>
        <v>41201</v>
      </c>
      <c r="B4" s="13" t="str">
        <f>MID(H4,SEARCH(".",H4)+1,6)</f>
        <v>162000</v>
      </c>
      <c r="C4" s="11" t="s">
        <v>78</v>
      </c>
      <c r="D4" s="3">
        <v>35000</v>
      </c>
      <c r="E4" s="3">
        <v>10000</v>
      </c>
      <c r="F4" s="3">
        <f aca="true" t="shared" si="0" ref="F4:F50">D4-E4</f>
        <v>25000</v>
      </c>
      <c r="H4" s="1" t="s">
        <v>163</v>
      </c>
    </row>
    <row r="5" spans="1:8" ht="12.75">
      <c r="A5" s="13" t="str">
        <f aca="true" t="shared" si="1" ref="A5:A50">LEFT(H5,5)</f>
        <v>41201</v>
      </c>
      <c r="B5" s="13" t="str">
        <f aca="true" t="shared" si="2" ref="B5:B50">MID(H5,SEARCH(".",H5)+1,6)</f>
        <v>241000</v>
      </c>
      <c r="C5" s="11" t="s">
        <v>118</v>
      </c>
      <c r="D5" s="3">
        <v>9500</v>
      </c>
      <c r="E5" s="3">
        <v>7000</v>
      </c>
      <c r="F5" s="3">
        <f t="shared" si="0"/>
        <v>2500</v>
      </c>
      <c r="H5" s="1" t="s">
        <v>164</v>
      </c>
    </row>
    <row r="6" spans="1:8" ht="25.5">
      <c r="A6" s="13" t="str">
        <f t="shared" si="1"/>
        <v>41201</v>
      </c>
      <c r="B6" s="13" t="str">
        <f t="shared" si="2"/>
        <v>243000</v>
      </c>
      <c r="C6" s="11" t="s">
        <v>80</v>
      </c>
      <c r="D6" s="3">
        <v>4000</v>
      </c>
      <c r="E6" s="3">
        <v>0</v>
      </c>
      <c r="F6" s="3">
        <f t="shared" si="0"/>
        <v>4000</v>
      </c>
      <c r="H6" s="1" t="s">
        <v>165</v>
      </c>
    </row>
    <row r="7" spans="1:8" ht="25.5">
      <c r="A7" s="13" t="str">
        <f t="shared" si="1"/>
        <v>41201</v>
      </c>
      <c r="B7" s="13" t="str">
        <f t="shared" si="2"/>
        <v>247000</v>
      </c>
      <c r="C7" s="11" t="s">
        <v>82</v>
      </c>
      <c r="D7" s="3">
        <v>100</v>
      </c>
      <c r="E7" s="3">
        <v>5000</v>
      </c>
      <c r="F7" s="3">
        <f t="shared" si="0"/>
        <v>-4900</v>
      </c>
      <c r="G7" t="s">
        <v>194</v>
      </c>
      <c r="H7" s="1" t="s">
        <v>166</v>
      </c>
    </row>
    <row r="8" spans="1:8" ht="25.5">
      <c r="A8" s="13" t="str">
        <f t="shared" si="1"/>
        <v>41201</v>
      </c>
      <c r="B8" s="13" t="str">
        <f t="shared" si="2"/>
        <v>251000</v>
      </c>
      <c r="C8" s="11" t="s">
        <v>160</v>
      </c>
      <c r="D8" s="3">
        <v>11500</v>
      </c>
      <c r="E8" s="3">
        <v>9500</v>
      </c>
      <c r="F8" s="3">
        <f t="shared" si="0"/>
        <v>2000</v>
      </c>
      <c r="G8" t="s">
        <v>195</v>
      </c>
      <c r="H8" s="1" t="s">
        <v>167</v>
      </c>
    </row>
    <row r="9" spans="1:8" ht="12.75">
      <c r="A9" s="13"/>
      <c r="B9" t="s">
        <v>19</v>
      </c>
      <c r="D9" s="3"/>
      <c r="E9" s="3"/>
      <c r="F9" s="3">
        <f>SUM(F4:F8)</f>
        <v>28600</v>
      </c>
      <c r="H9" s="1"/>
    </row>
    <row r="10" spans="1:8" ht="12.75">
      <c r="A10" s="13"/>
      <c r="B10" s="13"/>
      <c r="D10" s="3"/>
      <c r="E10" s="3"/>
      <c r="F10" s="3"/>
      <c r="H10" s="1"/>
    </row>
    <row r="11" spans="1:8" ht="12.75">
      <c r="A11" s="13" t="str">
        <f t="shared" si="1"/>
        <v>41201</v>
      </c>
      <c r="B11" s="13" t="str">
        <f t="shared" si="2"/>
        <v>736200</v>
      </c>
      <c r="D11" s="3">
        <v>600000</v>
      </c>
      <c r="E11" s="3">
        <v>550000</v>
      </c>
      <c r="F11" s="3">
        <f t="shared" si="0"/>
        <v>50000</v>
      </c>
      <c r="G11" t="s">
        <v>196</v>
      </c>
      <c r="H11" s="1" t="s">
        <v>168</v>
      </c>
    </row>
    <row r="12" spans="1:8" ht="12.75">
      <c r="A12" s="13" t="str">
        <f t="shared" si="1"/>
        <v>41201</v>
      </c>
      <c r="B12" s="13" t="str">
        <f t="shared" si="2"/>
        <v>736700</v>
      </c>
      <c r="D12" s="3">
        <v>25000</v>
      </c>
      <c r="E12" s="3">
        <v>28000</v>
      </c>
      <c r="F12" s="3">
        <f t="shared" si="0"/>
        <v>-3000</v>
      </c>
      <c r="G12" t="s">
        <v>197</v>
      </c>
      <c r="H12" s="1" t="s">
        <v>169</v>
      </c>
    </row>
    <row r="13" spans="1:8" ht="12.75">
      <c r="A13" s="13" t="str">
        <f t="shared" si="1"/>
        <v>41201</v>
      </c>
      <c r="B13" s="13" t="str">
        <f t="shared" si="2"/>
        <v>746200</v>
      </c>
      <c r="D13" s="3">
        <v>560000</v>
      </c>
      <c r="E13" s="3">
        <v>405000</v>
      </c>
      <c r="F13" s="3">
        <f t="shared" si="0"/>
        <v>155000</v>
      </c>
      <c r="G13" t="s">
        <v>197</v>
      </c>
      <c r="H13" s="1" t="s">
        <v>170</v>
      </c>
    </row>
    <row r="14" spans="1:8" ht="12.75">
      <c r="A14" s="13" t="str">
        <f t="shared" si="1"/>
        <v>41201</v>
      </c>
      <c r="B14" s="13" t="str">
        <f t="shared" si="2"/>
        <v>746500</v>
      </c>
      <c r="D14" s="3">
        <v>9500</v>
      </c>
      <c r="E14" s="3">
        <v>12000</v>
      </c>
      <c r="F14" s="3">
        <f t="shared" si="0"/>
        <v>-2500</v>
      </c>
      <c r="G14" t="s">
        <v>197</v>
      </c>
      <c r="H14" s="1" t="s">
        <v>171</v>
      </c>
    </row>
    <row r="15" spans="1:8" ht="12.75">
      <c r="A15" s="13"/>
      <c r="B15" t="s">
        <v>21</v>
      </c>
      <c r="D15" s="3"/>
      <c r="E15" s="3"/>
      <c r="F15" s="3">
        <f>SUM(F11:F14)</f>
        <v>199500</v>
      </c>
      <c r="H15" s="1"/>
    </row>
    <row r="16" spans="1:8" ht="12.75">
      <c r="A16" s="13"/>
      <c r="B16" t="s">
        <v>19</v>
      </c>
      <c r="D16" s="3"/>
      <c r="E16" s="3"/>
      <c r="F16" s="3">
        <f>F9</f>
        <v>28600</v>
      </c>
      <c r="H16" s="1"/>
    </row>
    <row r="17" spans="1:8" ht="12.75">
      <c r="A17" s="13"/>
      <c r="B17" t="s">
        <v>20</v>
      </c>
      <c r="D17" s="3"/>
      <c r="E17" s="3"/>
      <c r="F17" s="3">
        <f>F15-F16</f>
        <v>170900</v>
      </c>
      <c r="H17" s="1"/>
    </row>
    <row r="18" spans="1:8" ht="12.75">
      <c r="A18" s="13"/>
      <c r="B18" s="13"/>
      <c r="D18" s="3"/>
      <c r="E18" s="3"/>
      <c r="F18" s="3"/>
      <c r="H18" s="1"/>
    </row>
    <row r="19" spans="1:8" ht="12.75">
      <c r="A19" s="8" t="s">
        <v>211</v>
      </c>
      <c r="B19" s="13"/>
      <c r="D19" s="3"/>
      <c r="E19" s="3"/>
      <c r="F19" s="3"/>
      <c r="H19" s="1"/>
    </row>
    <row r="20" spans="1:8" ht="12.75">
      <c r="A20" s="13" t="str">
        <f t="shared" si="1"/>
        <v>41209</v>
      </c>
      <c r="B20" s="13" t="str">
        <f t="shared" si="2"/>
        <v>251200</v>
      </c>
      <c r="C20" s="11" t="s">
        <v>212</v>
      </c>
      <c r="D20" s="3">
        <v>100</v>
      </c>
      <c r="E20" s="3">
        <v>1000</v>
      </c>
      <c r="F20" s="3">
        <f t="shared" si="0"/>
        <v>-900</v>
      </c>
      <c r="G20" t="s">
        <v>198</v>
      </c>
      <c r="H20" s="1" t="s">
        <v>172</v>
      </c>
    </row>
    <row r="21" spans="1:8" ht="25.5">
      <c r="A21" s="13" t="str">
        <f t="shared" si="1"/>
        <v>41209</v>
      </c>
      <c r="B21" s="13" t="str">
        <f t="shared" si="2"/>
        <v>255000</v>
      </c>
      <c r="C21" s="11" t="s">
        <v>213</v>
      </c>
      <c r="D21" s="3">
        <v>100</v>
      </c>
      <c r="E21" s="3">
        <v>5000</v>
      </c>
      <c r="F21" s="3">
        <f t="shared" si="0"/>
        <v>-4900</v>
      </c>
      <c r="G21" t="s">
        <v>199</v>
      </c>
      <c r="H21" s="1" t="s">
        <v>173</v>
      </c>
    </row>
    <row r="22" spans="1:8" ht="25.5">
      <c r="A22" s="13" t="str">
        <f t="shared" si="1"/>
        <v>41209</v>
      </c>
      <c r="B22" s="13" t="str">
        <f t="shared" si="2"/>
        <v>259000</v>
      </c>
      <c r="C22" s="11" t="s">
        <v>214</v>
      </c>
      <c r="D22" s="3">
        <v>50000</v>
      </c>
      <c r="E22" s="3">
        <v>30000</v>
      </c>
      <c r="F22" s="3">
        <f t="shared" si="0"/>
        <v>20000</v>
      </c>
      <c r="G22" t="s">
        <v>200</v>
      </c>
      <c r="H22" s="1" t="s">
        <v>174</v>
      </c>
    </row>
    <row r="23" spans="1:8" ht="12.75">
      <c r="A23" s="13"/>
      <c r="B23" t="s">
        <v>19</v>
      </c>
      <c r="D23" s="3"/>
      <c r="E23" s="3"/>
      <c r="F23" s="3">
        <f>SUM(F20:F22)</f>
        <v>14200</v>
      </c>
      <c r="H23" s="1"/>
    </row>
    <row r="24" spans="1:8" ht="12.75">
      <c r="A24" s="13"/>
      <c r="B24" s="13"/>
      <c r="D24" s="3"/>
      <c r="E24" s="3"/>
      <c r="F24" s="3"/>
      <c r="H24" s="1"/>
    </row>
    <row r="25" spans="1:8" ht="25.5">
      <c r="A25" s="13" t="str">
        <f t="shared" si="1"/>
        <v>41209</v>
      </c>
      <c r="B25" s="13" t="str">
        <f t="shared" si="2"/>
        <v>736000</v>
      </c>
      <c r="C25" s="11" t="s">
        <v>215</v>
      </c>
      <c r="D25" s="3">
        <v>0</v>
      </c>
      <c r="E25" s="3">
        <v>10000</v>
      </c>
      <c r="F25" s="3">
        <f t="shared" si="0"/>
        <v>-10000</v>
      </c>
      <c r="G25" t="s">
        <v>201</v>
      </c>
      <c r="H25" s="1" t="s">
        <v>175</v>
      </c>
    </row>
    <row r="26" spans="1:8" ht="12.75">
      <c r="A26" s="13" t="str">
        <f t="shared" si="1"/>
        <v>41209</v>
      </c>
      <c r="B26" s="13" t="str">
        <f t="shared" si="2"/>
        <v>746400</v>
      </c>
      <c r="C26" s="11" t="s">
        <v>216</v>
      </c>
      <c r="D26" s="3">
        <v>162500</v>
      </c>
      <c r="E26" s="3">
        <v>130000</v>
      </c>
      <c r="F26" s="3">
        <f t="shared" si="0"/>
        <v>32500</v>
      </c>
      <c r="G26" t="s">
        <v>197</v>
      </c>
      <c r="H26" s="1" t="s">
        <v>176</v>
      </c>
    </row>
    <row r="27" spans="1:8" ht="12.75">
      <c r="A27" s="13" t="str">
        <f t="shared" si="1"/>
        <v>41209</v>
      </c>
      <c r="B27" s="13" t="str">
        <f t="shared" si="2"/>
        <v>746500</v>
      </c>
      <c r="C27" s="11" t="s">
        <v>217</v>
      </c>
      <c r="D27" s="3">
        <v>500</v>
      </c>
      <c r="E27" s="3">
        <v>5000</v>
      </c>
      <c r="F27" s="3">
        <f t="shared" si="0"/>
        <v>-4500</v>
      </c>
      <c r="G27" t="s">
        <v>202</v>
      </c>
      <c r="H27" s="1" t="s">
        <v>177</v>
      </c>
    </row>
    <row r="28" spans="1:8" ht="25.5">
      <c r="A28" s="13" t="str">
        <f t="shared" si="1"/>
        <v>41209</v>
      </c>
      <c r="B28" s="13" t="str">
        <f t="shared" si="2"/>
        <v>746600</v>
      </c>
      <c r="C28" s="11" t="s">
        <v>218</v>
      </c>
      <c r="D28" s="3">
        <v>1635000</v>
      </c>
      <c r="E28" s="3">
        <v>1700000</v>
      </c>
      <c r="F28" s="3">
        <f t="shared" si="0"/>
        <v>-65000</v>
      </c>
      <c r="G28" s="9" t="s">
        <v>251</v>
      </c>
      <c r="H28" s="1" t="s">
        <v>178</v>
      </c>
    </row>
    <row r="29" spans="1:8" ht="25.5">
      <c r="A29" s="13" t="str">
        <f t="shared" si="1"/>
        <v>41209</v>
      </c>
      <c r="B29" s="13" t="str">
        <f t="shared" si="2"/>
        <v>746700</v>
      </c>
      <c r="C29" s="11" t="s">
        <v>219</v>
      </c>
      <c r="D29" s="3">
        <v>8600</v>
      </c>
      <c r="E29" s="3">
        <v>4000</v>
      </c>
      <c r="F29" s="3">
        <f t="shared" si="0"/>
        <v>4600</v>
      </c>
      <c r="G29" t="s">
        <v>197</v>
      </c>
      <c r="H29" s="1" t="s">
        <v>179</v>
      </c>
    </row>
    <row r="30" spans="1:8" ht="12.75">
      <c r="A30" s="13"/>
      <c r="B30" t="s">
        <v>21</v>
      </c>
      <c r="D30" s="3"/>
      <c r="E30" s="3"/>
      <c r="F30" s="3">
        <f>SUM(F25:F29)</f>
        <v>-42400</v>
      </c>
      <c r="H30" s="1"/>
    </row>
    <row r="31" spans="1:8" ht="12.75">
      <c r="A31" s="13"/>
      <c r="B31" t="s">
        <v>19</v>
      </c>
      <c r="D31" s="3"/>
      <c r="E31" s="3"/>
      <c r="F31" s="3">
        <f>F23</f>
        <v>14200</v>
      </c>
      <c r="H31" s="1"/>
    </row>
    <row r="32" spans="1:8" ht="12.75">
      <c r="A32" s="13"/>
      <c r="B32" t="s">
        <v>20</v>
      </c>
      <c r="D32" s="3"/>
      <c r="E32" s="3"/>
      <c r="F32" s="3">
        <f>F30-F31</f>
        <v>-56600</v>
      </c>
      <c r="H32" s="1"/>
    </row>
    <row r="33" spans="1:8" ht="12.75">
      <c r="A33" s="13"/>
      <c r="B33" s="13"/>
      <c r="D33" s="3"/>
      <c r="E33" s="3"/>
      <c r="F33" s="3"/>
      <c r="H33" s="1"/>
    </row>
    <row r="34" spans="1:8" ht="12.75">
      <c r="A34" s="8" t="s">
        <v>220</v>
      </c>
      <c r="B34" s="13"/>
      <c r="D34" s="3"/>
      <c r="E34" s="3"/>
      <c r="F34" s="3"/>
      <c r="H34" s="1"/>
    </row>
    <row r="35" spans="1:8" ht="12.75">
      <c r="A35" s="13" t="str">
        <f t="shared" si="1"/>
        <v>41210</v>
      </c>
      <c r="B35" s="13" t="str">
        <f t="shared" si="2"/>
        <v>161200</v>
      </c>
      <c r="C35" s="11" t="s">
        <v>221</v>
      </c>
      <c r="D35" s="3">
        <v>100</v>
      </c>
      <c r="E35" s="3">
        <v>5000</v>
      </c>
      <c r="F35" s="3">
        <f t="shared" si="0"/>
        <v>-4900</v>
      </c>
      <c r="G35" t="s">
        <v>203</v>
      </c>
      <c r="H35" s="1" t="s">
        <v>180</v>
      </c>
    </row>
    <row r="36" spans="1:8" ht="25.5">
      <c r="A36" s="13" t="str">
        <f t="shared" si="1"/>
        <v>41210</v>
      </c>
      <c r="B36" s="13" t="str">
        <f t="shared" si="2"/>
        <v>251000</v>
      </c>
      <c r="C36" s="11" t="s">
        <v>160</v>
      </c>
      <c r="D36" s="3">
        <v>1000000</v>
      </c>
      <c r="E36" s="3">
        <v>1800000</v>
      </c>
      <c r="F36" s="3">
        <f t="shared" si="0"/>
        <v>-800000</v>
      </c>
      <c r="G36" s="9" t="s">
        <v>250</v>
      </c>
      <c r="H36" s="1" t="s">
        <v>181</v>
      </c>
    </row>
    <row r="37" spans="1:8" ht="25.5">
      <c r="A37" s="13" t="str">
        <f t="shared" si="1"/>
        <v>41210</v>
      </c>
      <c r="B37" s="13" t="str">
        <f t="shared" si="2"/>
        <v>251200</v>
      </c>
      <c r="C37" s="11" t="s">
        <v>212</v>
      </c>
      <c r="D37" s="3">
        <v>130000</v>
      </c>
      <c r="E37" s="3">
        <v>94000</v>
      </c>
      <c r="F37" s="3">
        <f t="shared" si="0"/>
        <v>36000</v>
      </c>
      <c r="G37" s="9" t="s">
        <v>249</v>
      </c>
      <c r="H37" s="1" t="s">
        <v>182</v>
      </c>
    </row>
    <row r="38" spans="1:8" ht="25.5">
      <c r="A38" s="13" t="str">
        <f t="shared" si="1"/>
        <v>41210</v>
      </c>
      <c r="B38" s="13" t="str">
        <f t="shared" si="2"/>
        <v>253000</v>
      </c>
      <c r="C38" s="11" t="s">
        <v>161</v>
      </c>
      <c r="D38" s="3">
        <v>45700</v>
      </c>
      <c r="E38" s="3">
        <v>43500</v>
      </c>
      <c r="F38" s="3">
        <f t="shared" si="0"/>
        <v>2200</v>
      </c>
      <c r="G38" t="s">
        <v>197</v>
      </c>
      <c r="H38" s="1" t="s">
        <v>183</v>
      </c>
    </row>
    <row r="39" spans="1:8" ht="25.5">
      <c r="A39" s="13" t="str">
        <f t="shared" si="1"/>
        <v>41210</v>
      </c>
      <c r="B39" s="13" t="str">
        <f t="shared" si="2"/>
        <v>255000</v>
      </c>
      <c r="C39" s="11" t="s">
        <v>213</v>
      </c>
      <c r="D39" s="3">
        <v>120000</v>
      </c>
      <c r="E39" s="3">
        <v>200000</v>
      </c>
      <c r="F39" s="3">
        <f t="shared" si="0"/>
        <v>-80000</v>
      </c>
      <c r="G39" t="s">
        <v>204</v>
      </c>
      <c r="H39" s="1" t="s">
        <v>184</v>
      </c>
    </row>
    <row r="40" spans="1:8" ht="25.5">
      <c r="A40" s="13" t="str">
        <f t="shared" si="1"/>
        <v>41210</v>
      </c>
      <c r="B40" s="13" t="str">
        <f t="shared" si="2"/>
        <v>255200</v>
      </c>
      <c r="C40" s="9" t="s">
        <v>222</v>
      </c>
      <c r="D40" s="3">
        <v>250000</v>
      </c>
      <c r="E40" s="18"/>
      <c r="F40" s="3">
        <f t="shared" si="0"/>
        <v>250000</v>
      </c>
      <c r="G40" s="19" t="s">
        <v>205</v>
      </c>
      <c r="H40" s="20" t="s">
        <v>185</v>
      </c>
    </row>
    <row r="41" spans="1:8" ht="25.5">
      <c r="A41" s="13" t="str">
        <f t="shared" si="1"/>
        <v>41210</v>
      </c>
      <c r="B41" s="13" t="str">
        <f t="shared" si="2"/>
        <v>257000</v>
      </c>
      <c r="C41" s="11" t="s">
        <v>150</v>
      </c>
      <c r="D41" s="3">
        <v>60000</v>
      </c>
      <c r="E41" s="3">
        <v>52000</v>
      </c>
      <c r="F41" s="3">
        <f t="shared" si="0"/>
        <v>8000</v>
      </c>
      <c r="G41" t="s">
        <v>206</v>
      </c>
      <c r="H41" s="1" t="s">
        <v>186</v>
      </c>
    </row>
    <row r="42" spans="1:8" ht="12.75">
      <c r="A42" s="13"/>
      <c r="B42" t="s">
        <v>19</v>
      </c>
      <c r="D42" s="3"/>
      <c r="E42" s="3"/>
      <c r="F42" s="3">
        <f>SUM(F35:F41)</f>
        <v>-588700</v>
      </c>
      <c r="H42" s="1"/>
    </row>
    <row r="43" spans="1:8" ht="12.75">
      <c r="A43" s="13"/>
      <c r="B43" s="13"/>
      <c r="D43" s="3"/>
      <c r="E43" s="3"/>
      <c r="F43" s="3"/>
      <c r="H43" s="1"/>
    </row>
    <row r="44" spans="1:8" ht="12.75">
      <c r="A44" s="13" t="str">
        <f t="shared" si="1"/>
        <v>41210</v>
      </c>
      <c r="B44" s="13" t="str">
        <f t="shared" si="2"/>
        <v>736600</v>
      </c>
      <c r="C44" s="11" t="s">
        <v>223</v>
      </c>
      <c r="D44" s="3">
        <v>0</v>
      </c>
      <c r="E44" s="3">
        <v>600</v>
      </c>
      <c r="F44" s="3">
        <f t="shared" si="0"/>
        <v>-600</v>
      </c>
      <c r="H44" s="1" t="s">
        <v>187</v>
      </c>
    </row>
    <row r="45" spans="1:8" ht="25.5">
      <c r="A45" s="13" t="str">
        <f t="shared" si="1"/>
        <v>41210</v>
      </c>
      <c r="B45" s="13" t="str">
        <f t="shared" si="2"/>
        <v>746000</v>
      </c>
      <c r="C45" s="11" t="s">
        <v>224</v>
      </c>
      <c r="D45" s="3">
        <v>1250000</v>
      </c>
      <c r="E45" s="3">
        <v>1300000</v>
      </c>
      <c r="F45" s="3">
        <f t="shared" si="0"/>
        <v>-50000</v>
      </c>
      <c r="G45" s="9" t="s">
        <v>207</v>
      </c>
      <c r="H45" s="1" t="s">
        <v>188</v>
      </c>
    </row>
    <row r="46" spans="1:8" ht="25.5">
      <c r="A46" s="13" t="str">
        <f t="shared" si="1"/>
        <v>41210</v>
      </c>
      <c r="B46" s="13" t="str">
        <f t="shared" si="2"/>
        <v>746100</v>
      </c>
      <c r="C46" s="11" t="s">
        <v>225</v>
      </c>
      <c r="D46" s="3">
        <v>3500000</v>
      </c>
      <c r="E46" s="3">
        <v>3100000</v>
      </c>
      <c r="F46" s="3">
        <f t="shared" si="0"/>
        <v>400000</v>
      </c>
      <c r="G46" s="9" t="s">
        <v>208</v>
      </c>
      <c r="H46" s="1" t="s">
        <v>189</v>
      </c>
    </row>
    <row r="47" spans="1:8" ht="25.5">
      <c r="A47" s="13" t="str">
        <f t="shared" si="1"/>
        <v>41210</v>
      </c>
      <c r="B47" s="13" t="str">
        <f t="shared" si="2"/>
        <v>746200</v>
      </c>
      <c r="C47" s="11" t="s">
        <v>226</v>
      </c>
      <c r="D47" s="3">
        <v>1610000</v>
      </c>
      <c r="E47" s="3">
        <v>1680000</v>
      </c>
      <c r="F47" s="3">
        <f t="shared" si="0"/>
        <v>-70000</v>
      </c>
      <c r="G47" t="s">
        <v>197</v>
      </c>
      <c r="H47" s="1" t="s">
        <v>190</v>
      </c>
    </row>
    <row r="48" spans="1:8" ht="12.75">
      <c r="A48" s="13" t="str">
        <f t="shared" si="1"/>
        <v>41210</v>
      </c>
      <c r="B48" s="13" t="str">
        <f t="shared" si="2"/>
        <v>746400</v>
      </c>
      <c r="C48" s="11" t="s">
        <v>216</v>
      </c>
      <c r="D48" s="3">
        <v>6700000</v>
      </c>
      <c r="E48" s="3">
        <v>6500000</v>
      </c>
      <c r="F48" s="3">
        <f t="shared" si="0"/>
        <v>200000</v>
      </c>
      <c r="G48" t="s">
        <v>209</v>
      </c>
      <c r="H48" s="1" t="s">
        <v>191</v>
      </c>
    </row>
    <row r="49" spans="1:8" ht="12.75">
      <c r="A49" s="13" t="str">
        <f t="shared" si="1"/>
        <v>41210</v>
      </c>
      <c r="B49" s="13" t="str">
        <f t="shared" si="2"/>
        <v>746500</v>
      </c>
      <c r="C49" s="11" t="s">
        <v>217</v>
      </c>
      <c r="D49" s="3">
        <v>132000</v>
      </c>
      <c r="E49" s="3">
        <v>150000</v>
      </c>
      <c r="F49" s="3">
        <f t="shared" si="0"/>
        <v>-18000</v>
      </c>
      <c r="G49" t="s">
        <v>197</v>
      </c>
      <c r="H49" s="1" t="s">
        <v>192</v>
      </c>
    </row>
    <row r="50" spans="1:8" ht="25.5">
      <c r="A50" s="13" t="str">
        <f t="shared" si="1"/>
        <v>41210</v>
      </c>
      <c r="B50" s="13" t="str">
        <f t="shared" si="2"/>
        <v>746600</v>
      </c>
      <c r="C50" s="11" t="s">
        <v>218</v>
      </c>
      <c r="D50" s="3">
        <v>8900000</v>
      </c>
      <c r="E50" s="3">
        <v>9100000</v>
      </c>
      <c r="F50" s="3">
        <f t="shared" si="0"/>
        <v>-200000</v>
      </c>
      <c r="G50" s="9" t="s">
        <v>252</v>
      </c>
      <c r="H50" s="1" t="s">
        <v>193</v>
      </c>
    </row>
    <row r="51" spans="2:6" ht="12.75">
      <c r="B51" t="s">
        <v>21</v>
      </c>
      <c r="F51" s="3">
        <f>SUM(F44:F50)</f>
        <v>261400</v>
      </c>
    </row>
    <row r="52" spans="2:6" ht="12.75">
      <c r="B52" t="s">
        <v>19</v>
      </c>
      <c r="F52" s="3">
        <f>F42</f>
        <v>-588700</v>
      </c>
    </row>
    <row r="53" spans="2:6" ht="12.75">
      <c r="B53" t="s">
        <v>20</v>
      </c>
      <c r="F53" s="3">
        <f>F51-F52</f>
        <v>850100</v>
      </c>
    </row>
  </sheetData>
  <printOptions/>
  <pageMargins left="0.75" right="0.75" top="1" bottom="1" header="0.4921259845" footer="0.4921259845"/>
  <pageSetup fitToHeight="6" fitToWidth="1" horizontalDpi="600" verticalDpi="600" orientation="landscape" paperSize="9" scale="76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workbookViewId="0" topLeftCell="E28">
      <selection activeCell="G17" sqref="G17"/>
    </sheetView>
  </sheetViews>
  <sheetFormatPr defaultColWidth="11.421875" defaultRowHeight="12.75"/>
  <cols>
    <col min="1" max="1" width="8.140625" style="0" customWidth="1"/>
    <col min="2" max="2" width="8.57421875" style="0" customWidth="1"/>
    <col min="3" max="3" width="49.28125" style="0" customWidth="1"/>
    <col min="4" max="4" width="12.8515625" style="0" bestFit="1" customWidth="1"/>
    <col min="5" max="5" width="15.7109375" style="0" bestFit="1" customWidth="1"/>
    <col min="6" max="6" width="13.7109375" style="0" bestFit="1" customWidth="1"/>
    <col min="7" max="7" width="56.2812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241</v>
      </c>
    </row>
    <row r="4" spans="1:8" ht="12.75">
      <c r="A4" s="13" t="str">
        <f>LEFT(H4,5)</f>
        <v>41301</v>
      </c>
      <c r="B4" s="13" t="str">
        <f>MID(H4,SEARCH(".",H4)+1,6)</f>
        <v>162000</v>
      </c>
      <c r="C4" s="2" t="s">
        <v>78</v>
      </c>
      <c r="D4" s="3">
        <v>30000</v>
      </c>
      <c r="E4" s="3">
        <v>15000</v>
      </c>
      <c r="F4" s="3">
        <f>D4-E4</f>
        <v>15000</v>
      </c>
      <c r="H4" s="1" t="s">
        <v>227</v>
      </c>
    </row>
    <row r="5" spans="1:8" ht="12.75">
      <c r="A5" s="13"/>
      <c r="B5" t="s">
        <v>19</v>
      </c>
      <c r="D5" s="3"/>
      <c r="E5" s="3"/>
      <c r="F5" s="3">
        <f>SUM(F4)</f>
        <v>15000</v>
      </c>
      <c r="H5" s="1"/>
    </row>
    <row r="6" spans="1:8" ht="12.75">
      <c r="A6" s="13"/>
      <c r="B6" s="13"/>
      <c r="D6" s="3"/>
      <c r="E6" s="3"/>
      <c r="F6" s="3"/>
      <c r="H6" s="1"/>
    </row>
    <row r="7" spans="1:8" ht="12.75">
      <c r="A7" s="13" t="str">
        <f>LEFT(H7,5)</f>
        <v>41301</v>
      </c>
      <c r="B7" s="13" t="str">
        <f>MID(H7,SEARCH(".",H7)+1,6)</f>
        <v>672000</v>
      </c>
      <c r="C7" s="11" t="s">
        <v>104</v>
      </c>
      <c r="D7" s="3">
        <v>0</v>
      </c>
      <c r="E7" s="3">
        <v>600</v>
      </c>
      <c r="F7" s="3">
        <f>D7-E7</f>
        <v>-600</v>
      </c>
      <c r="H7" s="1" t="s">
        <v>228</v>
      </c>
    </row>
    <row r="8" spans="1:8" ht="12.75">
      <c r="A8" s="13" t="str">
        <f>LEFT(H8,5)</f>
        <v>41301</v>
      </c>
      <c r="B8" s="13" t="str">
        <f>MID(H8,SEARCH(".",H8)+1,6)</f>
        <v>672100</v>
      </c>
      <c r="C8" s="11" t="s">
        <v>85</v>
      </c>
      <c r="D8" s="3">
        <v>2000</v>
      </c>
      <c r="E8" s="3">
        <v>7000</v>
      </c>
      <c r="F8" s="3">
        <f>D8-E8</f>
        <v>-5000</v>
      </c>
      <c r="H8" s="1" t="s">
        <v>229</v>
      </c>
    </row>
    <row r="9" spans="1:8" ht="25.5">
      <c r="A9" s="13" t="str">
        <f>LEFT(H9,5)</f>
        <v>41301</v>
      </c>
      <c r="B9" s="13" t="str">
        <f>MID(H9,SEARCH(".",H9)+1,6)</f>
        <v>731300</v>
      </c>
      <c r="C9" s="21" t="s">
        <v>242</v>
      </c>
      <c r="D9" s="3">
        <v>500000</v>
      </c>
      <c r="E9" s="3">
        <v>315000</v>
      </c>
      <c r="F9" s="3">
        <f>D9-E9</f>
        <v>185000</v>
      </c>
      <c r="G9" s="9" t="s">
        <v>247</v>
      </c>
      <c r="H9" s="1" t="s">
        <v>230</v>
      </c>
    </row>
    <row r="10" spans="1:8" ht="25.5">
      <c r="A10" s="13" t="str">
        <f>LEFT(H10,5)</f>
        <v>41301</v>
      </c>
      <c r="B10" s="13" t="str">
        <f>MID(H10,SEARCH(".",H10)+1,6)</f>
        <v>741300</v>
      </c>
      <c r="C10" s="21" t="s">
        <v>243</v>
      </c>
      <c r="D10" s="3">
        <v>700000</v>
      </c>
      <c r="E10" s="3">
        <v>335000</v>
      </c>
      <c r="F10" s="3">
        <f>D10-E10</f>
        <v>365000</v>
      </c>
      <c r="G10" s="9" t="s">
        <v>248</v>
      </c>
      <c r="H10" s="1" t="s">
        <v>231</v>
      </c>
    </row>
    <row r="11" spans="1:8" ht="12.75">
      <c r="A11" s="13"/>
      <c r="B11" t="s">
        <v>21</v>
      </c>
      <c r="D11" s="3"/>
      <c r="E11" s="3"/>
      <c r="F11" s="3">
        <f>SUM(F7:F10)</f>
        <v>544400</v>
      </c>
      <c r="G11" s="9"/>
      <c r="H11" s="1"/>
    </row>
    <row r="12" spans="1:8" ht="12.75">
      <c r="A12" s="13"/>
      <c r="B12" t="s">
        <v>19</v>
      </c>
      <c r="D12" s="3"/>
      <c r="E12" s="3"/>
      <c r="F12" s="3">
        <f>F5</f>
        <v>15000</v>
      </c>
      <c r="G12" s="9"/>
      <c r="H12" s="1"/>
    </row>
    <row r="13" spans="1:8" ht="12.75">
      <c r="A13" s="13"/>
      <c r="B13" t="s">
        <v>20</v>
      </c>
      <c r="D13" s="3"/>
      <c r="E13" s="3"/>
      <c r="F13" s="3">
        <f>F11-F12</f>
        <v>529400</v>
      </c>
      <c r="G13" s="9"/>
      <c r="H13" s="1"/>
    </row>
    <row r="14" spans="1:8" ht="12.75">
      <c r="A14" s="13"/>
      <c r="B14" s="13"/>
      <c r="D14" s="3"/>
      <c r="E14" s="3"/>
      <c r="F14" s="3"/>
      <c r="G14" s="9"/>
      <c r="H14" s="1"/>
    </row>
    <row r="15" spans="1:8" ht="12.75">
      <c r="A15" s="8" t="s">
        <v>244</v>
      </c>
      <c r="B15" s="13"/>
      <c r="D15" s="3"/>
      <c r="E15" s="3"/>
      <c r="F15" s="3"/>
      <c r="G15" s="9"/>
      <c r="H15" s="1"/>
    </row>
    <row r="16" spans="1:8" ht="25.5">
      <c r="A16" s="13" t="str">
        <f>LEFT(H16,5)</f>
        <v>41302</v>
      </c>
      <c r="B16" s="13" t="str">
        <f>MID(H16,SEARCH(".",H16)+1,6)</f>
        <v>731300</v>
      </c>
      <c r="C16" s="21" t="s">
        <v>242</v>
      </c>
      <c r="D16" s="3">
        <v>30000</v>
      </c>
      <c r="E16" s="3">
        <v>130000</v>
      </c>
      <c r="F16" s="3">
        <f>D16-E16</f>
        <v>-100000</v>
      </c>
      <c r="G16" s="9" t="s">
        <v>240</v>
      </c>
      <c r="H16" s="1" t="s">
        <v>232</v>
      </c>
    </row>
    <row r="17" spans="1:8" ht="25.5">
      <c r="A17" s="13" t="str">
        <f>LEFT(H17,5)</f>
        <v>41302</v>
      </c>
      <c r="B17" s="13" t="str">
        <f>MID(H17,SEARCH(".",H17)+1,6)</f>
        <v>741300</v>
      </c>
      <c r="C17" s="21" t="s">
        <v>243</v>
      </c>
      <c r="D17" s="3">
        <v>30000</v>
      </c>
      <c r="E17" s="3">
        <v>63000</v>
      </c>
      <c r="F17" s="3">
        <f>D17-E17</f>
        <v>-33000</v>
      </c>
      <c r="G17" s="9" t="s">
        <v>240</v>
      </c>
      <c r="H17" s="1" t="s">
        <v>233</v>
      </c>
    </row>
    <row r="18" spans="1:8" ht="12.75">
      <c r="A18" s="13"/>
      <c r="B18" t="s">
        <v>21</v>
      </c>
      <c r="D18" s="3"/>
      <c r="E18" s="3"/>
      <c r="F18" s="3">
        <f>SUM(F16:F17)</f>
        <v>-133000</v>
      </c>
      <c r="G18" s="9"/>
      <c r="H18" s="1"/>
    </row>
    <row r="19" spans="1:8" ht="12.75">
      <c r="A19" s="13"/>
      <c r="B19" t="s">
        <v>20</v>
      </c>
      <c r="D19" s="3"/>
      <c r="E19" s="3"/>
      <c r="F19" s="3">
        <f>F18</f>
        <v>-133000</v>
      </c>
      <c r="G19" s="9"/>
      <c r="H19" s="1"/>
    </row>
    <row r="20" spans="1:8" ht="12.75">
      <c r="A20" s="13"/>
      <c r="B20" s="13"/>
      <c r="D20" s="3"/>
      <c r="E20" s="3"/>
      <c r="F20" s="3"/>
      <c r="G20" s="9"/>
      <c r="H20" s="1"/>
    </row>
    <row r="21" spans="1:8" ht="12.75">
      <c r="A21" s="8" t="s">
        <v>245</v>
      </c>
      <c r="B21" s="13"/>
      <c r="D21" s="3"/>
      <c r="E21" s="3"/>
      <c r="F21" s="3"/>
      <c r="G21" s="9"/>
      <c r="H21" s="1"/>
    </row>
    <row r="22" spans="1:8" ht="25.5">
      <c r="A22" s="13" t="str">
        <f>LEFT(H22,5)</f>
        <v>41309</v>
      </c>
      <c r="B22" s="13" t="str">
        <f>MID(H22,SEARCH(".",H22)+1,6)</f>
        <v>161012</v>
      </c>
      <c r="C22" s="11" t="s">
        <v>246</v>
      </c>
      <c r="D22" s="3">
        <v>16000</v>
      </c>
      <c r="E22" s="3">
        <v>3000</v>
      </c>
      <c r="F22" s="3">
        <f>D22-E22</f>
        <v>13000</v>
      </c>
      <c r="H22" s="1" t="s">
        <v>234</v>
      </c>
    </row>
    <row r="23" spans="1:8" ht="12.75">
      <c r="A23" s="13"/>
      <c r="B23" t="s">
        <v>19</v>
      </c>
      <c r="D23" s="3"/>
      <c r="E23" s="3"/>
      <c r="F23" s="3">
        <f>SUM(F22)</f>
        <v>13000</v>
      </c>
      <c r="H23" s="1"/>
    </row>
    <row r="24" spans="1:8" ht="12.75">
      <c r="A24" s="13"/>
      <c r="B24" s="13"/>
      <c r="D24" s="3"/>
      <c r="E24" s="3"/>
      <c r="F24" s="3"/>
      <c r="H24" s="1"/>
    </row>
    <row r="25" spans="1:8" ht="12.75">
      <c r="A25" s="13" t="str">
        <f>LEFT(H25,5)</f>
        <v>41309</v>
      </c>
      <c r="B25" s="13" t="str">
        <f>MID(H25,SEARCH(".",H25)+1,6)</f>
        <v>741300</v>
      </c>
      <c r="C25" s="21" t="s">
        <v>243</v>
      </c>
      <c r="D25" s="3">
        <v>90000</v>
      </c>
      <c r="E25" s="3">
        <v>100000</v>
      </c>
      <c r="F25" s="3">
        <f>D25-E25</f>
        <v>-10000</v>
      </c>
      <c r="H25" s="1" t="s">
        <v>235</v>
      </c>
    </row>
    <row r="26" spans="1:8" ht="12.75">
      <c r="A26" s="13"/>
      <c r="B26" t="s">
        <v>21</v>
      </c>
      <c r="D26" s="3"/>
      <c r="E26" s="3"/>
      <c r="F26" s="3">
        <f>SUM(F25)</f>
        <v>-10000</v>
      </c>
      <c r="H26" s="1"/>
    </row>
    <row r="27" spans="1:8" ht="12.75">
      <c r="A27" s="13"/>
      <c r="B27" t="s">
        <v>19</v>
      </c>
      <c r="D27" s="3"/>
      <c r="E27" s="3"/>
      <c r="F27" s="3">
        <f>F23</f>
        <v>13000</v>
      </c>
      <c r="H27" s="1"/>
    </row>
    <row r="28" spans="1:8" ht="12.75">
      <c r="A28" s="13"/>
      <c r="B28" t="s">
        <v>20</v>
      </c>
      <c r="D28" s="3"/>
      <c r="E28" s="3"/>
      <c r="F28" s="3">
        <f>F26-F27</f>
        <v>-23000</v>
      </c>
      <c r="H28" s="1"/>
    </row>
    <row r="29" spans="1:8" ht="12.75">
      <c r="A29" s="13"/>
      <c r="B29" s="13"/>
      <c r="D29" s="3"/>
      <c r="E29" s="3"/>
      <c r="F29" s="3"/>
      <c r="H29" s="1"/>
    </row>
    <row r="30" spans="1:8" ht="12.75">
      <c r="A30" s="13"/>
      <c r="B30" s="13"/>
      <c r="D30" s="3"/>
      <c r="E30" s="3"/>
      <c r="F30" s="3"/>
      <c r="H30" s="1"/>
    </row>
    <row r="31" spans="1:8" ht="25.5">
      <c r="A31" s="13" t="str">
        <f>LEFT(H31,5)</f>
        <v>41310</v>
      </c>
      <c r="B31" s="13" t="str">
        <f>MID(H31,SEARCH(".",H31)+1,6)</f>
        <v>161011</v>
      </c>
      <c r="C31" s="11" t="s">
        <v>246</v>
      </c>
      <c r="D31" s="3">
        <v>5000</v>
      </c>
      <c r="E31" s="3">
        <v>30000</v>
      </c>
      <c r="F31" s="3">
        <f>D31-E31</f>
        <v>-25000</v>
      </c>
      <c r="H31" s="1" t="s">
        <v>236</v>
      </c>
    </row>
    <row r="32" spans="1:8" ht="25.5">
      <c r="A32" s="13" t="str">
        <f>LEFT(H32,5)</f>
        <v>41310</v>
      </c>
      <c r="B32" s="13" t="str">
        <f>MID(H32,SEARCH(".",H32)+1,6)</f>
        <v>255000</v>
      </c>
      <c r="C32" s="11" t="s">
        <v>253</v>
      </c>
      <c r="D32" s="3">
        <v>6000</v>
      </c>
      <c r="E32" s="3">
        <v>0</v>
      </c>
      <c r="F32" s="3">
        <f>D32-E32</f>
        <v>6000</v>
      </c>
      <c r="H32" s="1" t="s">
        <v>237</v>
      </c>
    </row>
    <row r="33" spans="1:8" ht="12.75">
      <c r="A33" s="13"/>
      <c r="B33" t="s">
        <v>19</v>
      </c>
      <c r="D33" s="3"/>
      <c r="E33" s="3"/>
      <c r="F33" s="3">
        <f>SUM(F31:F32)</f>
        <v>-19000</v>
      </c>
      <c r="H33" s="1"/>
    </row>
    <row r="34" spans="1:8" ht="12.75">
      <c r="A34" s="13"/>
      <c r="B34" s="13"/>
      <c r="D34" s="3"/>
      <c r="E34" s="3"/>
      <c r="F34" s="3"/>
      <c r="H34" s="1"/>
    </row>
    <row r="35" spans="1:8" ht="12.75">
      <c r="A35" s="13" t="str">
        <f>LEFT(H35,5)</f>
        <v>41310</v>
      </c>
      <c r="B35" s="13" t="str">
        <f>MID(H35,SEARCH(".",H35)+1,6)</f>
        <v>741300</v>
      </c>
      <c r="C35" s="21" t="s">
        <v>243</v>
      </c>
      <c r="D35" s="3">
        <v>60000</v>
      </c>
      <c r="E35" s="3">
        <v>75000</v>
      </c>
      <c r="F35" s="3">
        <f>D35-E35</f>
        <v>-15000</v>
      </c>
      <c r="H35" s="1" t="s">
        <v>238</v>
      </c>
    </row>
    <row r="36" spans="1:8" ht="25.5">
      <c r="A36" s="13" t="str">
        <f>LEFT(H36,5)</f>
        <v>41310</v>
      </c>
      <c r="B36" s="13" t="str">
        <f>MID(H36,SEARCH(".",H36)+1,6)</f>
        <v>741311</v>
      </c>
      <c r="C36" s="21" t="s">
        <v>254</v>
      </c>
      <c r="D36" s="3">
        <v>5000</v>
      </c>
      <c r="E36" s="3">
        <v>20000</v>
      </c>
      <c r="F36" s="3">
        <f>D36-E36</f>
        <v>-15000</v>
      </c>
      <c r="H36" s="1" t="s">
        <v>239</v>
      </c>
    </row>
    <row r="37" spans="2:6" ht="12.75">
      <c r="B37" t="s">
        <v>21</v>
      </c>
      <c r="F37" s="3">
        <f>SUM(F35:F36)</f>
        <v>-30000</v>
      </c>
    </row>
    <row r="38" spans="2:6" ht="12.75">
      <c r="B38" t="s">
        <v>19</v>
      </c>
      <c r="F38" s="3">
        <f>F33</f>
        <v>-19000</v>
      </c>
    </row>
    <row r="39" spans="2:6" ht="12.75">
      <c r="B39" t="s">
        <v>20</v>
      </c>
      <c r="F39" s="3">
        <f>F37-F38</f>
        <v>-11000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4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E30">
      <selection activeCell="A1" sqref="A1"/>
    </sheetView>
  </sheetViews>
  <sheetFormatPr defaultColWidth="11.421875" defaultRowHeight="12.75"/>
  <cols>
    <col min="1" max="1" width="5.7109375" style="0" customWidth="1"/>
    <col min="2" max="2" width="8.57421875" style="0" customWidth="1"/>
    <col min="3" max="3" width="49.28125" style="0" customWidth="1"/>
    <col min="4" max="4" width="12.8515625" style="0" bestFit="1" customWidth="1"/>
    <col min="5" max="5" width="15.7109375" style="0" bestFit="1" customWidth="1"/>
    <col min="6" max="6" width="13.7109375" style="0" bestFit="1" customWidth="1"/>
    <col min="7" max="7" width="47.2812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273</v>
      </c>
    </row>
    <row r="4" spans="1:8" ht="25.5">
      <c r="A4" s="13" t="str">
        <f>LEFT(H4,5)</f>
        <v>41401</v>
      </c>
      <c r="B4" s="13" t="str">
        <f>MID(H4,SEARCH(".",H4)+1,6)</f>
        <v>161000</v>
      </c>
      <c r="C4" s="22" t="s">
        <v>275</v>
      </c>
      <c r="D4" s="3">
        <v>45000</v>
      </c>
      <c r="E4" s="3">
        <v>0</v>
      </c>
      <c r="F4" s="3">
        <f aca="true" t="shared" si="0" ref="F4:F34">D4-E4</f>
        <v>45000</v>
      </c>
      <c r="G4" s="9" t="s">
        <v>271</v>
      </c>
      <c r="H4" s="1" t="s">
        <v>255</v>
      </c>
    </row>
    <row r="5" spans="1:8" ht="12.75">
      <c r="A5" s="13"/>
      <c r="B5" t="s">
        <v>19</v>
      </c>
      <c r="D5" s="3"/>
      <c r="E5" s="3"/>
      <c r="F5" s="3">
        <f>SUM(F4)</f>
        <v>45000</v>
      </c>
      <c r="G5" s="9"/>
      <c r="H5" s="1"/>
    </row>
    <row r="6" spans="1:8" ht="12.75">
      <c r="A6" s="13"/>
      <c r="B6" s="13"/>
      <c r="D6" s="3"/>
      <c r="E6" s="3"/>
      <c r="F6" s="3"/>
      <c r="G6" s="9"/>
      <c r="H6" s="1"/>
    </row>
    <row r="7" spans="1:8" ht="25.5">
      <c r="A7" s="13" t="str">
        <f aca="true" t="shared" si="1" ref="A7:A35">LEFT(H7,5)</f>
        <v>41401</v>
      </c>
      <c r="B7" s="13" t="str">
        <f aca="true" t="shared" si="2" ref="B7:B35">MID(H7,SEARCH(".",H7)+1,6)</f>
        <v>731500</v>
      </c>
      <c r="C7" s="11" t="s">
        <v>278</v>
      </c>
      <c r="D7" s="3">
        <v>75000</v>
      </c>
      <c r="E7" s="3">
        <v>60000</v>
      </c>
      <c r="F7" s="3">
        <f t="shared" si="0"/>
        <v>15000</v>
      </c>
      <c r="H7" s="1" t="s">
        <v>256</v>
      </c>
    </row>
    <row r="8" spans="1:8" ht="25.5">
      <c r="A8" s="13" t="str">
        <f t="shared" si="1"/>
        <v>41401</v>
      </c>
      <c r="B8" s="13" t="str">
        <f t="shared" si="2"/>
        <v>731600</v>
      </c>
      <c r="C8" s="11" t="s">
        <v>279</v>
      </c>
      <c r="D8" s="3">
        <v>25000</v>
      </c>
      <c r="E8" s="3">
        <v>19000</v>
      </c>
      <c r="F8" s="3">
        <f t="shared" si="0"/>
        <v>6000</v>
      </c>
      <c r="H8" s="1" t="s">
        <v>257</v>
      </c>
    </row>
    <row r="9" spans="1:8" ht="12.75">
      <c r="A9" s="13" t="str">
        <f t="shared" si="1"/>
        <v>41401</v>
      </c>
      <c r="B9" s="13" t="str">
        <f t="shared" si="2"/>
        <v>732200</v>
      </c>
      <c r="C9" s="2" t="s">
        <v>276</v>
      </c>
      <c r="D9" s="3">
        <v>50000</v>
      </c>
      <c r="E9" s="3">
        <v>2500</v>
      </c>
      <c r="F9" s="3">
        <f t="shared" si="0"/>
        <v>47500</v>
      </c>
      <c r="G9" s="9" t="s">
        <v>277</v>
      </c>
      <c r="H9" s="1" t="s">
        <v>258</v>
      </c>
    </row>
    <row r="10" spans="1:8" ht="25.5">
      <c r="A10" s="13" t="str">
        <f t="shared" si="1"/>
        <v>41401</v>
      </c>
      <c r="B10" s="13" t="str">
        <f t="shared" si="2"/>
        <v>732300</v>
      </c>
      <c r="C10" s="9" t="s">
        <v>280</v>
      </c>
      <c r="D10" s="3">
        <v>7000</v>
      </c>
      <c r="E10" s="3">
        <v>0</v>
      </c>
      <c r="F10" s="3">
        <f t="shared" si="0"/>
        <v>7000</v>
      </c>
      <c r="H10" s="1" t="s">
        <v>259</v>
      </c>
    </row>
    <row r="11" spans="1:8" ht="25.5">
      <c r="A11" s="13" t="str">
        <f t="shared" si="1"/>
        <v>41401</v>
      </c>
      <c r="B11" s="13" t="str">
        <f t="shared" si="2"/>
        <v>739000</v>
      </c>
      <c r="C11" s="11" t="s">
        <v>281</v>
      </c>
      <c r="D11" s="3">
        <v>6000</v>
      </c>
      <c r="E11" s="3">
        <v>0</v>
      </c>
      <c r="F11" s="3">
        <f t="shared" si="0"/>
        <v>6000</v>
      </c>
      <c r="H11" s="1" t="s">
        <v>260</v>
      </c>
    </row>
    <row r="12" spans="1:8" ht="12.75">
      <c r="A12" s="13"/>
      <c r="B12" t="s">
        <v>21</v>
      </c>
      <c r="D12" s="3"/>
      <c r="E12" s="3"/>
      <c r="F12" s="3">
        <f>SUM(F7:F11)</f>
        <v>81500</v>
      </c>
      <c r="H12" s="1"/>
    </row>
    <row r="13" spans="1:8" ht="12.75">
      <c r="A13" s="13"/>
      <c r="B13" t="s">
        <v>19</v>
      </c>
      <c r="D13" s="3"/>
      <c r="E13" s="3"/>
      <c r="F13" s="3">
        <f>F5</f>
        <v>45000</v>
      </c>
      <c r="H13" s="1"/>
    </row>
    <row r="14" spans="1:8" ht="12.75">
      <c r="A14" s="13"/>
      <c r="B14" t="s">
        <v>20</v>
      </c>
      <c r="D14" s="3"/>
      <c r="E14" s="3"/>
      <c r="F14" s="3">
        <f>F12-F13</f>
        <v>36500</v>
      </c>
      <c r="H14" s="1"/>
    </row>
    <row r="15" spans="1:8" ht="12.75">
      <c r="A15" s="13"/>
      <c r="B15" s="13"/>
      <c r="D15" s="3"/>
      <c r="E15" s="3"/>
      <c r="F15" s="3"/>
      <c r="H15" s="1"/>
    </row>
    <row r="16" spans="1:8" ht="12.75">
      <c r="A16" s="8" t="s">
        <v>274</v>
      </c>
      <c r="B16" s="13"/>
      <c r="D16" s="3"/>
      <c r="E16" s="3"/>
      <c r="F16" s="3"/>
      <c r="H16" s="1"/>
    </row>
    <row r="17" spans="1:8" ht="25.5">
      <c r="A17" s="13" t="str">
        <f t="shared" si="1"/>
        <v>41409</v>
      </c>
      <c r="B17" s="13" t="str">
        <f t="shared" si="2"/>
        <v>161000</v>
      </c>
      <c r="C17" s="23" t="s">
        <v>77</v>
      </c>
      <c r="D17" s="3">
        <v>36000</v>
      </c>
      <c r="E17" s="3">
        <v>0</v>
      </c>
      <c r="F17" s="3">
        <f t="shared" si="0"/>
        <v>36000</v>
      </c>
      <c r="G17" s="9" t="s">
        <v>271</v>
      </c>
      <c r="H17" s="1" t="s">
        <v>261</v>
      </c>
    </row>
    <row r="18" spans="1:8" ht="25.5">
      <c r="A18" s="13" t="str">
        <f t="shared" si="1"/>
        <v>41409</v>
      </c>
      <c r="B18" s="13" t="str">
        <f t="shared" si="2"/>
        <v>255012</v>
      </c>
      <c r="C18" s="11" t="s">
        <v>282</v>
      </c>
      <c r="D18" s="3">
        <v>20000</v>
      </c>
      <c r="E18" s="3">
        <v>0</v>
      </c>
      <c r="F18" s="3">
        <f t="shared" si="0"/>
        <v>20000</v>
      </c>
      <c r="H18" s="1" t="s">
        <v>262</v>
      </c>
    </row>
    <row r="19" spans="1:8" ht="12.75">
      <c r="A19" s="13"/>
      <c r="B19" t="s">
        <v>19</v>
      </c>
      <c r="D19" s="3"/>
      <c r="E19" s="3"/>
      <c r="F19" s="3">
        <f>SUM(F17:F18)</f>
        <v>56000</v>
      </c>
      <c r="H19" s="1"/>
    </row>
    <row r="20" spans="1:8" ht="12.75">
      <c r="A20" s="13"/>
      <c r="B20" s="13"/>
      <c r="D20" s="3"/>
      <c r="E20" s="3"/>
      <c r="F20" s="3"/>
      <c r="H20" s="1"/>
    </row>
    <row r="21" spans="1:8" ht="25.5">
      <c r="A21" s="13" t="str">
        <f t="shared" si="1"/>
        <v>41409</v>
      </c>
      <c r="B21" s="13" t="str">
        <f t="shared" si="2"/>
        <v>731600</v>
      </c>
      <c r="C21" s="11" t="s">
        <v>279</v>
      </c>
      <c r="D21" s="3">
        <v>13000</v>
      </c>
      <c r="E21" s="3">
        <v>0</v>
      </c>
      <c r="F21" s="3">
        <f t="shared" si="0"/>
        <v>13000</v>
      </c>
      <c r="H21" s="1" t="s">
        <v>263</v>
      </c>
    </row>
    <row r="22" spans="1:8" ht="25.5">
      <c r="A22" s="13" t="str">
        <f t="shared" si="1"/>
        <v>41409</v>
      </c>
      <c r="B22" s="13" t="str">
        <f t="shared" si="2"/>
        <v>732200</v>
      </c>
      <c r="C22" s="23" t="s">
        <v>284</v>
      </c>
      <c r="D22" s="3">
        <v>8000</v>
      </c>
      <c r="E22" s="3">
        <v>2500</v>
      </c>
      <c r="F22" s="3">
        <f t="shared" si="0"/>
        <v>5500</v>
      </c>
      <c r="G22" s="9" t="s">
        <v>272</v>
      </c>
      <c r="H22" s="1" t="s">
        <v>264</v>
      </c>
    </row>
    <row r="23" spans="1:8" ht="25.5">
      <c r="A23" s="13" t="str">
        <f t="shared" si="1"/>
        <v>41409</v>
      </c>
      <c r="B23" s="13" t="str">
        <f t="shared" si="2"/>
        <v>742200</v>
      </c>
      <c r="C23" s="23" t="s">
        <v>285</v>
      </c>
      <c r="D23" s="3">
        <v>35000</v>
      </c>
      <c r="E23" s="3">
        <v>2500</v>
      </c>
      <c r="F23" s="3">
        <f t="shared" si="0"/>
        <v>32500</v>
      </c>
      <c r="G23" s="9" t="s">
        <v>272</v>
      </c>
      <c r="H23" s="1" t="s">
        <v>265</v>
      </c>
    </row>
    <row r="24" spans="1:8" ht="12.75">
      <c r="A24" s="13" t="str">
        <f t="shared" si="1"/>
        <v>41409</v>
      </c>
      <c r="B24" s="13" t="str">
        <f t="shared" si="2"/>
        <v>742300</v>
      </c>
      <c r="C24" s="9" t="s">
        <v>286</v>
      </c>
      <c r="D24" s="3">
        <v>5000</v>
      </c>
      <c r="E24" s="3">
        <v>0</v>
      </c>
      <c r="F24" s="3">
        <f t="shared" si="0"/>
        <v>5000</v>
      </c>
      <c r="H24" s="1" t="s">
        <v>266</v>
      </c>
    </row>
    <row r="25" spans="1:8" ht="12.75">
      <c r="A25" s="13"/>
      <c r="B25" t="s">
        <v>21</v>
      </c>
      <c r="D25" s="3"/>
      <c r="E25" s="3"/>
      <c r="F25" s="3">
        <f>SUM(F21:F24)</f>
        <v>56000</v>
      </c>
      <c r="H25" s="1"/>
    </row>
    <row r="26" spans="1:8" ht="12.75">
      <c r="A26" s="13"/>
      <c r="B26" t="s">
        <v>19</v>
      </c>
      <c r="D26" s="3"/>
      <c r="E26" s="3"/>
      <c r="F26" s="3">
        <f>F19</f>
        <v>56000</v>
      </c>
      <c r="H26" s="1"/>
    </row>
    <row r="27" spans="1:8" ht="12.75">
      <c r="A27" s="13"/>
      <c r="B27" t="s">
        <v>20</v>
      </c>
      <c r="D27" s="3"/>
      <c r="E27" s="3"/>
      <c r="F27" s="3">
        <f>F25-F26</f>
        <v>0</v>
      </c>
      <c r="H27" s="1"/>
    </row>
    <row r="28" spans="1:8" ht="12.75">
      <c r="A28" s="13"/>
      <c r="B28" s="13"/>
      <c r="D28" s="3"/>
      <c r="E28" s="3"/>
      <c r="F28" s="3"/>
      <c r="H28" s="1"/>
    </row>
    <row r="29" spans="1:8" ht="12.75">
      <c r="A29" s="8" t="s">
        <v>283</v>
      </c>
      <c r="B29" s="13"/>
      <c r="D29" s="3"/>
      <c r="E29" s="3"/>
      <c r="F29" s="3"/>
      <c r="H29" s="1"/>
    </row>
    <row r="30" spans="1:8" ht="25.5">
      <c r="A30" s="13" t="str">
        <f t="shared" si="1"/>
        <v>41410</v>
      </c>
      <c r="B30" s="13" t="str">
        <f t="shared" si="2"/>
        <v>161000</v>
      </c>
      <c r="C30" s="23" t="s">
        <v>77</v>
      </c>
      <c r="D30" s="3">
        <v>117000</v>
      </c>
      <c r="E30" s="3">
        <v>0</v>
      </c>
      <c r="F30" s="3">
        <f t="shared" si="0"/>
        <v>117000</v>
      </c>
      <c r="G30" s="9" t="s">
        <v>271</v>
      </c>
      <c r="H30" s="1" t="s">
        <v>267</v>
      </c>
    </row>
    <row r="31" spans="1:8" ht="12.75">
      <c r="A31" s="13"/>
      <c r="B31" t="s">
        <v>19</v>
      </c>
      <c r="D31" s="3"/>
      <c r="E31" s="3"/>
      <c r="F31" s="3">
        <f>SUM(F30)</f>
        <v>117000</v>
      </c>
      <c r="G31" s="9"/>
      <c r="H31" s="1"/>
    </row>
    <row r="32" spans="1:8" ht="12.75">
      <c r="A32" s="13"/>
      <c r="B32" s="13"/>
      <c r="D32" s="3"/>
      <c r="E32" s="3"/>
      <c r="F32" s="3"/>
      <c r="G32" s="9"/>
      <c r="H32" s="1"/>
    </row>
    <row r="33" spans="1:8" ht="25.5">
      <c r="A33" s="13" t="str">
        <f t="shared" si="1"/>
        <v>41410</v>
      </c>
      <c r="B33" s="13" t="str">
        <f t="shared" si="2"/>
        <v>732200</v>
      </c>
      <c r="C33" s="23" t="s">
        <v>284</v>
      </c>
      <c r="D33" s="3">
        <v>140000</v>
      </c>
      <c r="E33" s="3">
        <v>30000</v>
      </c>
      <c r="F33" s="3">
        <f t="shared" si="0"/>
        <v>110000</v>
      </c>
      <c r="G33" s="9" t="s">
        <v>272</v>
      </c>
      <c r="H33" s="1" t="s">
        <v>268</v>
      </c>
    </row>
    <row r="34" spans="1:8" ht="25.5">
      <c r="A34" s="13" t="str">
        <f t="shared" si="1"/>
        <v>41410</v>
      </c>
      <c r="B34" s="13" t="str">
        <f t="shared" si="2"/>
        <v>742200</v>
      </c>
      <c r="C34" s="23" t="s">
        <v>285</v>
      </c>
      <c r="D34" s="3">
        <v>15000</v>
      </c>
      <c r="E34" s="3">
        <v>1400</v>
      </c>
      <c r="F34" s="3">
        <f t="shared" si="0"/>
        <v>13600</v>
      </c>
      <c r="G34" s="9" t="s">
        <v>272</v>
      </c>
      <c r="H34" s="1" t="s">
        <v>269</v>
      </c>
    </row>
    <row r="35" spans="1:8" ht="12.75">
      <c r="A35" s="13" t="str">
        <f t="shared" si="1"/>
        <v>41410</v>
      </c>
      <c r="B35" s="13" t="str">
        <f t="shared" si="2"/>
        <v>742300</v>
      </c>
      <c r="C35" s="9" t="s">
        <v>286</v>
      </c>
      <c r="D35" s="3">
        <v>5000</v>
      </c>
      <c r="E35" s="3">
        <v>0</v>
      </c>
      <c r="F35" s="3">
        <f>D35-E35</f>
        <v>5000</v>
      </c>
      <c r="H35" s="1" t="s">
        <v>270</v>
      </c>
    </row>
    <row r="36" spans="2:6" ht="12.75">
      <c r="B36" t="s">
        <v>21</v>
      </c>
      <c r="F36" s="3">
        <f>SUM(F33:F35)</f>
        <v>128600</v>
      </c>
    </row>
    <row r="37" spans="2:6" ht="12.75">
      <c r="B37" t="s">
        <v>19</v>
      </c>
      <c r="F37" s="3">
        <f>F31</f>
        <v>117000</v>
      </c>
    </row>
    <row r="38" spans="2:6" ht="12.75">
      <c r="B38" t="s">
        <v>20</v>
      </c>
      <c r="F38" s="3">
        <f>F36-F37</f>
        <v>11600</v>
      </c>
    </row>
  </sheetData>
  <printOptions/>
  <pageMargins left="0.75" right="0.75" top="1" bottom="1" header="0.4921259845" footer="0.4921259845"/>
  <pageSetup fitToHeight="6" horizontalDpi="600" verticalDpi="600" orientation="landscape" paperSize="9" scale="85" r:id="rId1"/>
  <headerFooter alignWithMargins="0">
    <oddHeader>&amp;LLandkreis Nienburg/Weser / Amt 50
Az.: 50-410-90/2&amp;R10.05.2005</oddHeader>
    <oddFooter>&amp;C&amp;A&amp;RAnl. DS-Nr.: 2005/SGA/004-01</oddFooter>
  </headerFooter>
  <rowBreaks count="1" manualBreakCount="1">
    <brk id="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workbookViewId="0" topLeftCell="D1">
      <selection activeCell="G10" sqref="G10"/>
    </sheetView>
  </sheetViews>
  <sheetFormatPr defaultColWidth="11.421875" defaultRowHeight="12.75"/>
  <cols>
    <col min="1" max="1" width="5.7109375" style="0" customWidth="1"/>
    <col min="2" max="2" width="8.57421875" style="0" customWidth="1"/>
    <col min="3" max="3" width="37.7109375" style="0" bestFit="1" customWidth="1"/>
    <col min="4" max="4" width="15.421875" style="0" bestFit="1" customWidth="1"/>
    <col min="5" max="5" width="15.7109375" style="0" bestFit="1" customWidth="1"/>
    <col min="6" max="6" width="13.7109375" style="0" bestFit="1" customWidth="1"/>
    <col min="7" max="7" width="40.57421875" style="0" bestFit="1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289</v>
      </c>
    </row>
    <row r="4" spans="1:8" ht="12.75">
      <c r="A4" s="13" t="str">
        <f>LEFT(H4,5)</f>
        <v>41900</v>
      </c>
      <c r="B4" s="13" t="str">
        <f>MID(H4,SEARCH(".",H4)+1,6)</f>
        <v>161000</v>
      </c>
      <c r="C4" s="2" t="s">
        <v>288</v>
      </c>
      <c r="D4" s="3">
        <v>20234000</v>
      </c>
      <c r="E4" s="3">
        <v>21000000</v>
      </c>
      <c r="F4" s="3">
        <f>D4-E4</f>
        <v>-766000</v>
      </c>
      <c r="G4" s="9" t="s">
        <v>412</v>
      </c>
      <c r="H4" s="1" t="s">
        <v>287</v>
      </c>
    </row>
    <row r="5" spans="2:6" ht="12.75">
      <c r="B5" t="s">
        <v>21</v>
      </c>
      <c r="F5" s="3">
        <v>0</v>
      </c>
    </row>
    <row r="6" spans="2:6" ht="12.75">
      <c r="B6" t="s">
        <v>19</v>
      </c>
      <c r="F6" s="3">
        <f>F4</f>
        <v>-766000</v>
      </c>
    </row>
    <row r="7" spans="2:6" ht="12.75">
      <c r="B7" t="s">
        <v>20</v>
      </c>
      <c r="F7" s="3">
        <f>F5-F6</f>
        <v>766000</v>
      </c>
    </row>
  </sheetData>
  <printOptions/>
  <pageMargins left="0.75" right="0.75" top="1" bottom="1" header="0.4921259845" footer="0.4921259845"/>
  <pageSetup fitToHeight="6" fitToWidth="1" horizontalDpi="600" verticalDpi="600" orientation="landscape" paperSize="9" scale="95" r:id="rId1"/>
  <headerFooter alignWithMargins="0">
    <oddHeader>&amp;LLandkreis Nienburg/Weser / Amt 50
Az.: 50-410-90/2&amp;R10.05.2005</oddHeader>
    <oddFooter>&amp;C&amp;A&amp;RAnl. DS-Nr.: 2005/SGA/004-01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29">
      <selection activeCell="A1" sqref="A1"/>
    </sheetView>
  </sheetViews>
  <sheetFormatPr defaultColWidth="11.421875" defaultRowHeight="12.75"/>
  <cols>
    <col min="1" max="1" width="5.7109375" style="0" customWidth="1"/>
    <col min="2" max="2" width="8.57421875" style="0" customWidth="1"/>
    <col min="3" max="3" width="49.28125" style="0" customWidth="1"/>
    <col min="4" max="4" width="12.8515625" style="0" bestFit="1" customWidth="1"/>
    <col min="5" max="5" width="15.7109375" style="0" bestFit="1" customWidth="1"/>
    <col min="6" max="6" width="13.7109375" style="0" bestFit="1" customWidth="1"/>
    <col min="7" max="7" width="30.28125" style="0" customWidth="1"/>
    <col min="8" max="8" width="0" style="0" hidden="1" customWidth="1"/>
  </cols>
  <sheetData>
    <row r="2" spans="1:7" ht="12.75">
      <c r="A2" s="4" t="s">
        <v>0</v>
      </c>
      <c r="B2" s="5"/>
      <c r="C2" s="6" t="s">
        <v>1</v>
      </c>
      <c r="D2" t="s">
        <v>11</v>
      </c>
      <c r="E2" t="s">
        <v>10</v>
      </c>
      <c r="F2" t="s">
        <v>24</v>
      </c>
      <c r="G2" t="s">
        <v>18</v>
      </c>
    </row>
    <row r="3" ht="12.75">
      <c r="A3" s="8" t="s">
        <v>306</v>
      </c>
    </row>
    <row r="4" spans="1:8" ht="12.75">
      <c r="A4" s="13" t="str">
        <f>LEFT(H4,5)</f>
        <v>42002</v>
      </c>
      <c r="B4" s="13" t="str">
        <f>MID(H4,SEARCH(".",H4)+1,6)</f>
        <v>672100</v>
      </c>
      <c r="C4" s="2" t="s">
        <v>105</v>
      </c>
      <c r="D4" s="3">
        <v>60000</v>
      </c>
      <c r="E4" s="3">
        <v>50000</v>
      </c>
      <c r="F4" s="3">
        <f>D4-E4</f>
        <v>10000</v>
      </c>
      <c r="H4" s="1" t="s">
        <v>290</v>
      </c>
    </row>
    <row r="5" spans="1:8" ht="12.75">
      <c r="A5" s="13" t="str">
        <f aca="true" t="shared" si="0" ref="A5:A47">LEFT(H5,5)</f>
        <v>42002</v>
      </c>
      <c r="B5" s="13" t="str">
        <f>MID(H5,SEARCH(".",H5)+1,6)</f>
        <v>791100</v>
      </c>
      <c r="C5" s="2" t="s">
        <v>303</v>
      </c>
      <c r="D5" s="3">
        <v>450000</v>
      </c>
      <c r="E5" s="3">
        <v>260000</v>
      </c>
      <c r="F5" s="3">
        <f>D5-E5</f>
        <v>190000</v>
      </c>
      <c r="H5" s="1" t="s">
        <v>291</v>
      </c>
    </row>
    <row r="6" spans="1:8" ht="12.75">
      <c r="A6" s="13"/>
      <c r="B6" t="s">
        <v>21</v>
      </c>
      <c r="C6" s="2"/>
      <c r="D6" s="3"/>
      <c r="E6" s="3"/>
      <c r="F6" s="3">
        <f>SUM(F4:F5)</f>
        <v>200000</v>
      </c>
      <c r="H6" s="1"/>
    </row>
    <row r="7" spans="1:8" ht="12.75">
      <c r="A7" s="13"/>
      <c r="B7" t="s">
        <v>20</v>
      </c>
      <c r="C7" s="2"/>
      <c r="D7" s="3"/>
      <c r="E7" s="3"/>
      <c r="F7" s="3">
        <f>F6</f>
        <v>200000</v>
      </c>
      <c r="H7" s="1"/>
    </row>
    <row r="8" spans="1:8" ht="12.75">
      <c r="A8" s="13"/>
      <c r="B8" s="13"/>
      <c r="C8" s="2"/>
      <c r="D8" s="3"/>
      <c r="E8" s="3"/>
      <c r="F8" s="3"/>
      <c r="H8" s="1"/>
    </row>
    <row r="9" spans="1:8" ht="12.75">
      <c r="A9" s="8" t="s">
        <v>305</v>
      </c>
      <c r="B9" s="13"/>
      <c r="C9" s="2"/>
      <c r="D9" s="3"/>
      <c r="E9" s="3"/>
      <c r="F9" s="3"/>
      <c r="H9" s="1"/>
    </row>
    <row r="10" spans="1:8" ht="12.75">
      <c r="A10" s="13" t="str">
        <f t="shared" si="0"/>
        <v>42102</v>
      </c>
      <c r="B10" s="13" t="str">
        <f>MID(H10,SEARCH(".",H10)+1,6)</f>
        <v>241000</v>
      </c>
      <c r="C10" s="2" t="s">
        <v>316</v>
      </c>
      <c r="D10" s="3">
        <v>12000</v>
      </c>
      <c r="E10" s="3">
        <v>10000</v>
      </c>
      <c r="F10" s="3">
        <f>D10-E10</f>
        <v>2000</v>
      </c>
      <c r="H10" s="1" t="s">
        <v>292</v>
      </c>
    </row>
    <row r="11" spans="1:8" ht="12.75">
      <c r="A11" s="13" t="str">
        <f t="shared" si="0"/>
        <v>42102</v>
      </c>
      <c r="B11" s="13" t="str">
        <f>MID(H11,SEARCH(".",H11)+1,6)</f>
        <v>245000</v>
      </c>
      <c r="C11" s="2" t="s">
        <v>309</v>
      </c>
      <c r="D11" s="3">
        <v>2500</v>
      </c>
      <c r="E11" s="3">
        <v>5000</v>
      </c>
      <c r="F11" s="3">
        <f>D11-E11</f>
        <v>-2500</v>
      </c>
      <c r="H11" s="1" t="s">
        <v>293</v>
      </c>
    </row>
    <row r="12" spans="1:8" ht="12.75">
      <c r="A12" s="13" t="str">
        <f t="shared" si="0"/>
        <v>42102</v>
      </c>
      <c r="B12" s="13" t="str">
        <f>MID(H12,SEARCH(".",H12)+1,6)</f>
        <v>249000</v>
      </c>
      <c r="C12" s="2" t="s">
        <v>317</v>
      </c>
      <c r="D12" s="3">
        <v>12000</v>
      </c>
      <c r="E12" s="3">
        <v>10000</v>
      </c>
      <c r="F12" s="3">
        <f>D12-E12</f>
        <v>2000</v>
      </c>
      <c r="H12" s="1" t="s">
        <v>294</v>
      </c>
    </row>
    <row r="13" spans="1:8" ht="12.75">
      <c r="A13" s="13"/>
      <c r="B13" t="s">
        <v>19</v>
      </c>
      <c r="D13" s="3"/>
      <c r="E13" s="3"/>
      <c r="F13" s="3">
        <f>SUM(F10:F12)</f>
        <v>1500</v>
      </c>
      <c r="H13" s="1"/>
    </row>
    <row r="14" spans="1:8" ht="12.75">
      <c r="A14" s="13"/>
      <c r="B14" s="13"/>
      <c r="D14" s="3"/>
      <c r="E14" s="3"/>
      <c r="F14" s="3"/>
      <c r="H14" s="1"/>
    </row>
    <row r="15" spans="1:8" ht="12.75">
      <c r="A15" s="13" t="str">
        <f t="shared" si="0"/>
        <v>42102</v>
      </c>
      <c r="B15" s="13" t="str">
        <f>MID(H15,SEARCH(".",H15)+1,6)</f>
        <v>791300</v>
      </c>
      <c r="C15" s="2" t="s">
        <v>310</v>
      </c>
      <c r="D15" s="3">
        <v>480000</v>
      </c>
      <c r="E15" s="3">
        <v>370000</v>
      </c>
      <c r="F15" s="3">
        <f>D15-E15</f>
        <v>110000</v>
      </c>
      <c r="H15" s="1" t="s">
        <v>295</v>
      </c>
    </row>
    <row r="16" spans="1:8" ht="12.75">
      <c r="A16" s="13" t="str">
        <f t="shared" si="0"/>
        <v>42102</v>
      </c>
      <c r="B16" s="13" t="str">
        <f>MID(H16,SEARCH(".",H16)+1,6)</f>
        <v>791400</v>
      </c>
      <c r="C16" s="2" t="s">
        <v>313</v>
      </c>
      <c r="D16" s="3">
        <v>320000</v>
      </c>
      <c r="E16" s="3">
        <v>300000</v>
      </c>
      <c r="F16" s="3">
        <f>D16-E16</f>
        <v>20000</v>
      </c>
      <c r="H16" s="1" t="s">
        <v>296</v>
      </c>
    </row>
    <row r="17" spans="1:8" ht="12.75">
      <c r="A17" s="13" t="str">
        <f t="shared" si="0"/>
        <v>42102</v>
      </c>
      <c r="B17" s="13" t="str">
        <f>MID(H17,SEARCH(".",H17)+1,6)</f>
        <v>791500</v>
      </c>
      <c r="C17" s="2" t="s">
        <v>314</v>
      </c>
      <c r="D17" s="3">
        <v>75000</v>
      </c>
      <c r="E17" s="3">
        <v>60000</v>
      </c>
      <c r="F17" s="3">
        <f>D17-E17</f>
        <v>15000</v>
      </c>
      <c r="H17" s="1" t="s">
        <v>297</v>
      </c>
    </row>
    <row r="18" spans="1:8" ht="12.75">
      <c r="A18" s="13" t="str">
        <f t="shared" si="0"/>
        <v>42102</v>
      </c>
      <c r="B18" s="13" t="str">
        <f>MID(H18,SEARCH(".",H18)+1,6)</f>
        <v>791600</v>
      </c>
      <c r="C18" s="2" t="s">
        <v>315</v>
      </c>
      <c r="D18" s="3">
        <v>180000</v>
      </c>
      <c r="E18" s="3">
        <v>140000</v>
      </c>
      <c r="F18" s="3">
        <f>D18-E18</f>
        <v>40000</v>
      </c>
      <c r="H18" s="1" t="s">
        <v>298</v>
      </c>
    </row>
    <row r="19" spans="1:8" ht="12.75">
      <c r="A19" s="13"/>
      <c r="B19" t="s">
        <v>21</v>
      </c>
      <c r="D19" s="3"/>
      <c r="E19" s="3"/>
      <c r="F19" s="3">
        <f>SUM(F15:F18)</f>
        <v>185000</v>
      </c>
      <c r="H19" s="1"/>
    </row>
    <row r="20" spans="1:8" ht="12.75">
      <c r="A20" s="13"/>
      <c r="B20" t="s">
        <v>19</v>
      </c>
      <c r="D20" s="3"/>
      <c r="E20" s="3"/>
      <c r="F20" s="3">
        <f>F13</f>
        <v>1500</v>
      </c>
      <c r="H20" s="1"/>
    </row>
    <row r="21" spans="1:8" ht="12.75">
      <c r="A21" s="13"/>
      <c r="B21" t="s">
        <v>20</v>
      </c>
      <c r="D21" s="3"/>
      <c r="E21" s="3"/>
      <c r="F21" s="3">
        <f>F19-F20</f>
        <v>183500</v>
      </c>
      <c r="H21" s="1"/>
    </row>
    <row r="22" spans="1:8" ht="12.75">
      <c r="A22" s="13"/>
      <c r="B22" s="13"/>
      <c r="D22" s="3"/>
      <c r="E22" s="3"/>
      <c r="F22" s="3"/>
      <c r="H22" s="1"/>
    </row>
    <row r="23" spans="1:8" ht="12.75">
      <c r="A23" s="8" t="s">
        <v>304</v>
      </c>
      <c r="B23" s="13"/>
      <c r="D23" s="3"/>
      <c r="E23" s="3"/>
      <c r="F23" s="3"/>
      <c r="H23" s="1"/>
    </row>
    <row r="24" spans="1:8" ht="12.75">
      <c r="A24" s="13" t="str">
        <f t="shared" si="0"/>
        <v>42202</v>
      </c>
      <c r="B24" s="13" t="str">
        <f>MID(H24,SEARCH(".",H24)+1,6)</f>
        <v>791700</v>
      </c>
      <c r="C24" s="2" t="s">
        <v>312</v>
      </c>
      <c r="D24" s="3">
        <v>360000</v>
      </c>
      <c r="E24" s="3">
        <v>400000</v>
      </c>
      <c r="F24" s="3">
        <f>D24-E24</f>
        <v>-40000</v>
      </c>
      <c r="H24" s="1" t="s">
        <v>299</v>
      </c>
    </row>
    <row r="25" spans="1:8" ht="12.75">
      <c r="A25" s="13"/>
      <c r="B25" t="s">
        <v>21</v>
      </c>
      <c r="D25" s="3"/>
      <c r="E25" s="3"/>
      <c r="F25" s="3">
        <f>SUM(F24)</f>
        <v>-40000</v>
      </c>
      <c r="H25" s="1"/>
    </row>
    <row r="26" spans="1:8" ht="12.75">
      <c r="A26" s="13"/>
      <c r="B26" t="s">
        <v>20</v>
      </c>
      <c r="D26" s="3"/>
      <c r="E26" s="3"/>
      <c r="F26" s="3">
        <f>F25</f>
        <v>-40000</v>
      </c>
      <c r="H26" s="1"/>
    </row>
    <row r="27" spans="1:8" ht="12.75">
      <c r="A27" s="13"/>
      <c r="B27" s="13"/>
      <c r="D27" s="3"/>
      <c r="E27" s="3"/>
      <c r="F27" s="3"/>
      <c r="H27" s="1"/>
    </row>
    <row r="28" spans="1:8" ht="12.75">
      <c r="A28" s="8" t="s">
        <v>307</v>
      </c>
      <c r="B28" s="13"/>
      <c r="D28" s="3"/>
      <c r="E28" s="3"/>
      <c r="F28" s="3"/>
      <c r="H28" s="1"/>
    </row>
    <row r="29" spans="1:8" ht="12.75">
      <c r="A29" s="13" t="str">
        <f t="shared" si="0"/>
        <v>42302</v>
      </c>
      <c r="B29" s="13" t="str">
        <f>MID(H29,SEARCH(".",H29)+1,6)</f>
        <v>791800</v>
      </c>
      <c r="C29" s="2" t="s">
        <v>311</v>
      </c>
      <c r="D29" s="3">
        <v>4000</v>
      </c>
      <c r="E29" s="3">
        <v>6000</v>
      </c>
      <c r="F29" s="3">
        <f>D29-E29</f>
        <v>-2000</v>
      </c>
      <c r="H29" s="1" t="s">
        <v>300</v>
      </c>
    </row>
    <row r="30" spans="1:8" ht="12.75">
      <c r="A30" s="13"/>
      <c r="B30" t="s">
        <v>21</v>
      </c>
      <c r="D30" s="3"/>
      <c r="E30" s="3"/>
      <c r="F30" s="3">
        <f>SUM(F29)</f>
        <v>-2000</v>
      </c>
      <c r="H30" s="1"/>
    </row>
    <row r="31" spans="1:8" ht="12.75">
      <c r="A31" s="13"/>
      <c r="B31" t="s">
        <v>20</v>
      </c>
      <c r="D31" s="3"/>
      <c r="E31" s="3"/>
      <c r="F31" s="3">
        <f>F30</f>
        <v>-2000</v>
      </c>
      <c r="H31" s="1"/>
    </row>
    <row r="32" spans="1:8" ht="12.75">
      <c r="A32" s="13"/>
      <c r="B32" s="13"/>
      <c r="D32" s="3"/>
      <c r="E32" s="3"/>
      <c r="F32" s="3"/>
      <c r="H32" s="1"/>
    </row>
    <row r="33" spans="1:8" ht="12.75">
      <c r="A33" s="8" t="s">
        <v>308</v>
      </c>
      <c r="B33" s="13"/>
      <c r="D33" s="3"/>
      <c r="E33" s="3"/>
      <c r="F33" s="3"/>
      <c r="H33" s="1"/>
    </row>
    <row r="34" spans="1:8" ht="12.75">
      <c r="A34" s="13" t="str">
        <f t="shared" si="0"/>
        <v>42402</v>
      </c>
      <c r="B34" s="13" t="str">
        <f>MID(H34,SEARCH(".",H34)+1,6)</f>
        <v>245000</v>
      </c>
      <c r="C34" s="2" t="s">
        <v>309</v>
      </c>
      <c r="D34" s="3">
        <v>1000</v>
      </c>
      <c r="E34" s="3">
        <v>0</v>
      </c>
      <c r="F34" s="3">
        <f>D34-E34</f>
        <v>1000</v>
      </c>
      <c r="H34" s="1" t="s">
        <v>301</v>
      </c>
    </row>
    <row r="35" spans="1:8" ht="12.75">
      <c r="A35" s="13"/>
      <c r="B35" t="s">
        <v>19</v>
      </c>
      <c r="D35" s="3"/>
      <c r="E35" s="3"/>
      <c r="F35" s="3">
        <f>SUM(F34)</f>
        <v>1000</v>
      </c>
      <c r="H35" s="1"/>
    </row>
    <row r="36" spans="1:8" ht="12.75">
      <c r="A36" s="13"/>
      <c r="B36" s="13"/>
      <c r="D36" s="3"/>
      <c r="E36" s="3"/>
      <c r="F36" s="3"/>
      <c r="H36" s="1"/>
    </row>
    <row r="37" spans="1:8" ht="12.75">
      <c r="A37" s="13" t="str">
        <f t="shared" si="0"/>
        <v>42402</v>
      </c>
      <c r="B37" s="13" t="str">
        <f>MID(H37,SEARCH(".",H37)+1,6)</f>
        <v>791300</v>
      </c>
      <c r="C37" s="2" t="s">
        <v>310</v>
      </c>
      <c r="D37" s="3">
        <v>75000</v>
      </c>
      <c r="E37" s="3">
        <v>60000</v>
      </c>
      <c r="F37" s="3">
        <f>D37-E37</f>
        <v>15000</v>
      </c>
      <c r="H37" s="1" t="s">
        <v>302</v>
      </c>
    </row>
    <row r="38" spans="1:6" ht="12.75">
      <c r="A38" s="13">
        <f t="shared" si="0"/>
      </c>
      <c r="B38" t="s">
        <v>21</v>
      </c>
      <c r="F38" s="3">
        <f>SUM(F37)</f>
        <v>15000</v>
      </c>
    </row>
    <row r="39" spans="1:6" ht="12.75">
      <c r="A39" s="13">
        <f t="shared" si="0"/>
      </c>
      <c r="B39" t="s">
        <v>19</v>
      </c>
      <c r="F39" s="3">
        <f>F35</f>
        <v>1000</v>
      </c>
    </row>
    <row r="40" spans="1:6" ht="12.75">
      <c r="A40" s="13">
        <f t="shared" si="0"/>
      </c>
      <c r="B40" t="s">
        <v>20</v>
      </c>
      <c r="F40" s="3">
        <f>F38-F39</f>
        <v>14000</v>
      </c>
    </row>
    <row r="41" spans="1:2" ht="12.75">
      <c r="A41" s="13">
        <f t="shared" si="0"/>
      </c>
      <c r="B41" s="13"/>
    </row>
    <row r="42" spans="1:2" ht="12.75">
      <c r="A42" s="13">
        <f t="shared" si="0"/>
      </c>
      <c r="B42" s="13"/>
    </row>
    <row r="43" spans="1:2" ht="12.75">
      <c r="A43" s="13">
        <f t="shared" si="0"/>
      </c>
      <c r="B43" s="13"/>
    </row>
    <row r="44" spans="1:2" ht="12.75">
      <c r="A44" s="13">
        <f t="shared" si="0"/>
      </c>
      <c r="B44" s="13"/>
    </row>
    <row r="45" spans="1:2" ht="12.75">
      <c r="A45" s="13">
        <f t="shared" si="0"/>
      </c>
      <c r="B45" s="13"/>
    </row>
    <row r="46" spans="1:2" ht="12.75">
      <c r="A46" s="13">
        <f t="shared" si="0"/>
      </c>
      <c r="B46" s="13"/>
    </row>
    <row r="47" spans="1:2" ht="12.75">
      <c r="A47" s="13">
        <f t="shared" si="0"/>
      </c>
      <c r="B47" s="13"/>
    </row>
  </sheetData>
  <printOptions/>
  <pageMargins left="0.75" right="0.75" top="1" bottom="1" header="0.4921259845" footer="0.4921259845"/>
  <pageSetup fitToHeight="6" horizontalDpi="600" verticalDpi="600" orientation="landscape" paperSize="9" scale="96" r:id="rId1"/>
  <headerFooter alignWithMargins="0">
    <oddHeader>&amp;LLandkreis Nienburg/Weser / Amt 50
Az.: 50-410-90/2&amp;R10.05.2005</oddHeader>
    <oddFooter>&amp;C&amp;A&amp;RAnl. DS-Nr.: 2005/SGA/004-01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Pröstler</dc:creator>
  <cp:keywords/>
  <dc:description/>
  <cp:lastModifiedBy>Otto</cp:lastModifiedBy>
  <cp:lastPrinted>2005-05-17T07:50:08Z</cp:lastPrinted>
  <dcterms:created xsi:type="dcterms:W3CDTF">2005-05-10T06:51:13Z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-1990545660</vt:i4>
  </property>
  <property fmtid="{D5CDD505-2E9C-101B-9397-08002B2CF9AE}" pid="3" name="_EmailSubject">
    <vt:lpwstr>SGA-Sitzung</vt:lpwstr>
  </property>
  <property fmtid="{D5CDD505-2E9C-101B-9397-08002B2CF9AE}" pid="4" name="_AuthorEmail">
    <vt:lpwstr>50team07@kreis-ni.de</vt:lpwstr>
  </property>
  <property fmtid="{D5CDD505-2E9C-101B-9397-08002B2CF9AE}" pid="5" name="_AuthorEmailDisplayName">
    <vt:lpwstr>50Team07</vt:lpwstr>
  </property>
</Properties>
</file>